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 Fund" sheetId="1" r:id="rId4"/>
    <sheet state="visible" name="Cap Imp Fund" sheetId="2" r:id="rId5"/>
    <sheet state="visible" name="Cap Imp Reserve Fund" sheetId="3" r:id="rId6"/>
  </sheets>
  <definedNames/>
  <calcPr/>
  <extLst>
    <ext uri="GoogleSheetsCustomDataVersion2">
      <go:sheetsCustomData xmlns:go="http://customooxmlschemas.google.com/" r:id="rId7" roundtripDataChecksum="csZ0Nb95LVSa5bPRU2XC9jzJZiCYAflC06KBZWB1RNw="/>
    </ext>
  </extLst>
</workbook>
</file>

<file path=xl/sharedStrings.xml><?xml version="1.0" encoding="utf-8"?>
<sst xmlns="http://schemas.openxmlformats.org/spreadsheetml/2006/main" count="317" uniqueCount="129">
  <si>
    <t>FORM</t>
  </si>
  <si>
    <t>RESOURCES AND REQUIREMENTS</t>
  </si>
  <si>
    <t>LB-10</t>
  </si>
  <si>
    <t>GENERAL FUND</t>
  </si>
  <si>
    <t>NEAHKAHNIE WATER DISTRICT</t>
  </si>
  <si>
    <t>Historical Data</t>
  </si>
  <si>
    <t>DESCRIPTION
RESOURCES AND REQUIREMENTS</t>
  </si>
  <si>
    <r>
      <rPr>
        <rFont val="Calibri"/>
        <color rgb="FF000000"/>
        <sz val="10.0"/>
      </rPr>
      <t xml:space="preserve">Budget for Next Year </t>
    </r>
    <r>
      <rPr>
        <rFont val="Calibri"/>
        <color rgb="FF000000"/>
        <sz val="10.0"/>
        <u/>
      </rPr>
      <t>2025 - 26</t>
    </r>
  </si>
  <si>
    <t>Actual</t>
  </si>
  <si>
    <t xml:space="preserve">Adopted Budget
Year 2024-25  </t>
  </si>
  <si>
    <t>Proposed By
Budget Officer</t>
  </si>
  <si>
    <t>Approved By
Budget Committee</t>
  </si>
  <si>
    <t>Adopted By
Governing Body</t>
  </si>
  <si>
    <t xml:space="preserve">Second Preceding
Year 2022 - 23  </t>
  </si>
  <si>
    <t xml:space="preserve">First Preceding
Year 2023 -24  </t>
  </si>
  <si>
    <t>xxxxxxxxxxxxxxxxxx</t>
  </si>
  <si>
    <t>RESOURCES</t>
  </si>
  <si>
    <t>Cash on hand</t>
  </si>
  <si>
    <t>Interest</t>
  </si>
  <si>
    <t>Previously levied taxes estimated to be received</t>
  </si>
  <si>
    <t>Water rev: base rate $40/month x 402 accts</t>
  </si>
  <si>
    <t>Water rev.: usage = 10,000,000 x $.006/gallon</t>
  </si>
  <si>
    <t>Connection fees: $1,500 x 2 accts (est)</t>
  </si>
  <si>
    <t>Miscellaneous</t>
  </si>
  <si>
    <t>Total Resources, except taxes to be levied</t>
  </si>
  <si>
    <t>Taxes estimated to be received</t>
  </si>
  <si>
    <t>Taxes collected in year levied</t>
  </si>
  <si>
    <t>TOTAL RESOURCES</t>
  </si>
  <si>
    <t>REQUIREMENTS **</t>
  </si>
  <si>
    <r>
      <rPr>
        <rFont val="Calibri"/>
        <color rgb="FF000000"/>
        <sz val="8.0"/>
      </rPr>
      <t>Program and Activity</t>
    </r>
  </si>
  <si>
    <t>Object Classification</t>
  </si>
  <si>
    <t>Detail</t>
  </si>
  <si>
    <t>Water-Admin</t>
  </si>
  <si>
    <t>Pers. Serv.</t>
  </si>
  <si>
    <t>General Manager  1.0 FTE</t>
  </si>
  <si>
    <t>$71,000 + 3%</t>
  </si>
  <si>
    <t>Benefits</t>
  </si>
  <si>
    <t>Payroll taxes, workers comp, health insurance, HR Veba, IRA</t>
  </si>
  <si>
    <t>Mat. &amp; Serv.</t>
  </si>
  <si>
    <t>Audit</t>
  </si>
  <si>
    <t>Treasurer bond &amp; Insurance</t>
  </si>
  <si>
    <t>Office supplies</t>
  </si>
  <si>
    <t>Legal</t>
  </si>
  <si>
    <t>Bookkeeper</t>
  </si>
  <si>
    <t>Water-Ops</t>
  </si>
  <si>
    <t>System Operators  1.05 FTE</t>
  </si>
  <si>
    <t>170 hrs per mnth w/ 3%, 2 weekends of Sys Op coverage and DRC.</t>
  </si>
  <si>
    <t>Engineering</t>
  </si>
  <si>
    <t>Testing</t>
  </si>
  <si>
    <t>Chlorine &amp; soda ash</t>
  </si>
  <si>
    <t>Permit &amp; filing fees</t>
  </si>
  <si>
    <t>Service vehicle</t>
  </si>
  <si>
    <t>Unexpected repairs</t>
  </si>
  <si>
    <t>Contract Labor</t>
  </si>
  <si>
    <t>Not Allocated</t>
  </si>
  <si>
    <t>adj. to match Audit</t>
  </si>
  <si>
    <t>Materials &amp; Supplies</t>
  </si>
  <si>
    <t>32 a</t>
  </si>
  <si>
    <t>Annual Fees</t>
  </si>
  <si>
    <t>Utilities</t>
  </si>
  <si>
    <t>Travel</t>
  </si>
  <si>
    <t>School &amp; training</t>
  </si>
  <si>
    <t>35 a</t>
  </si>
  <si>
    <t>Transfer to Cap Outlay</t>
  </si>
  <si>
    <t>Contingency</t>
  </si>
  <si>
    <t>Ending balance (prior years)</t>
  </si>
  <si>
    <t>UNAPPROPRIATED ENDING FUND BALANCE</t>
  </si>
  <si>
    <t>TOTAL REQUIREMENTS</t>
  </si>
  <si>
    <t>150-504-010 (Rev. 10-16)</t>
  </si>
  <si>
    <t>CAPITAL IMPROVEMENT FUND</t>
  </si>
  <si>
    <t>Budget for Next Year 2025 - 26</t>
  </si>
  <si>
    <t xml:space="preserve">Adopted Budget
Year 2024 - 25  </t>
  </si>
  <si>
    <t xml:space="preserve">Second Preceding
Year 2022 - 23 </t>
  </si>
  <si>
    <t xml:space="preserve">Cash on hand * </t>
  </si>
  <si>
    <t xml:space="preserve">    includes 256,793 for debt service</t>
  </si>
  <si>
    <t xml:space="preserve">4 a Transfer from General Fund </t>
  </si>
  <si>
    <t>Transfer from Capital Reserve Fund</t>
  </si>
  <si>
    <t>SDC Charges: $6,429 x 2 accts (est)</t>
  </si>
  <si>
    <t>System Enhancement fees: $85/mo x 401 accts</t>
  </si>
  <si>
    <t>SDIS Grant - Safety &amp; Security Grant</t>
  </si>
  <si>
    <t>Grants</t>
  </si>
  <si>
    <t>Watershed Protection Loan Supplement</t>
  </si>
  <si>
    <t xml:space="preserve"> </t>
  </si>
  <si>
    <r>
      <rPr>
        <rFont val="Calibri"/>
        <color rgb="FF000000"/>
        <sz val="8.0"/>
      </rPr>
      <t>Program and Activity</t>
    </r>
  </si>
  <si>
    <t>Pers. Services</t>
  </si>
  <si>
    <t>Opers. wages &amp; benefits  0.1 FTE</t>
  </si>
  <si>
    <t xml:space="preserve">Engineering </t>
  </si>
  <si>
    <t>Materials</t>
  </si>
  <si>
    <t>Capital Outlay</t>
  </si>
  <si>
    <t>Projects per Master Plan</t>
  </si>
  <si>
    <t>Misc. system upgrades</t>
  </si>
  <si>
    <t>Land Purchase</t>
  </si>
  <si>
    <t>Meter reading tower</t>
  </si>
  <si>
    <t>Debt Service</t>
  </si>
  <si>
    <t>SDWRLF  303006  Principal</t>
  </si>
  <si>
    <t>SDWRLF  303006  Interest</t>
  </si>
  <si>
    <t>OR-IFA  K04006  Principal</t>
  </si>
  <si>
    <t>OR-IFA K04006  Interest</t>
  </si>
  <si>
    <t>2020 FF &amp; C  Principal</t>
  </si>
  <si>
    <t>2020 FF &amp; C  Interest</t>
  </si>
  <si>
    <t>2023 F F&amp; C   1595  Principal</t>
  </si>
  <si>
    <t>2023 FF &amp; C   1595  Interest</t>
  </si>
  <si>
    <t xml:space="preserve">  (subtotal = 310,827)</t>
  </si>
  <si>
    <t xml:space="preserve">Res Fut Exp </t>
  </si>
  <si>
    <t xml:space="preserve"> (for loan payments)</t>
  </si>
  <si>
    <t xml:space="preserve">FORM </t>
  </si>
  <si>
    <t>LB-11</t>
  </si>
  <si>
    <t>RESERVE FUND</t>
  </si>
  <si>
    <r>
      <rPr>
        <rFont val="Arial"/>
        <color rgb="FF000000"/>
        <sz val="9.0"/>
      </rPr>
      <t>Year</t>
    </r>
    <r>
      <rPr>
        <rFont val="Arial"/>
        <color rgb="FF000000"/>
        <sz val="7.0"/>
      </rPr>
      <t xml:space="preserve"> this reserve fund will be reviewed to be continued or abolished.</t>
    </r>
  </si>
  <si>
    <t>This fund is authorized and established by Resolution</t>
  </si>
  <si>
    <r>
      <rPr>
        <rFont val="Arial"/>
        <color rgb="FF000000"/>
        <sz val="7.0"/>
      </rPr>
      <t xml:space="preserve">Date can not </t>
    </r>
    <r>
      <rPr>
        <rFont val="Arial"/>
        <color rgb="FF000000"/>
        <sz val="9.0"/>
      </rPr>
      <t>be</t>
    </r>
    <r>
      <rPr>
        <rFont val="Arial"/>
        <color rgb="FF000000"/>
        <sz val="7.0"/>
      </rPr>
      <t xml:space="preserve"> more than 10 years after establishment.</t>
    </r>
  </si>
  <si>
    <t>2016-2017-3 on May 8, 2017 for the following specified purpose:</t>
  </si>
  <si>
    <t>CAPITAL IMPROVEMENTS RESERVE FUND</t>
  </si>
  <si>
    <r>
      <rPr>
        <rFont val="Arial"/>
        <color rgb="FF000000"/>
        <sz val="9.0"/>
      </rPr>
      <t>Review</t>
    </r>
    <r>
      <rPr>
        <rFont val="Arial"/>
        <color rgb="FF000000"/>
        <sz val="7.0"/>
      </rPr>
      <t xml:space="preserve"> Year: </t>
    </r>
  </si>
  <si>
    <t xml:space="preserve">        to accumulate funds for future improvements</t>
  </si>
  <si>
    <r>
      <rPr>
        <rFont val="Calibri"/>
        <color rgb="FF000000"/>
        <sz val="10.0"/>
      </rPr>
      <t xml:space="preserve">Budget for Next Year </t>
    </r>
    <r>
      <rPr>
        <rFont val="Calibri"/>
        <color rgb="FF000000"/>
        <sz val="10.0"/>
        <u/>
      </rPr>
      <t>2025-2026</t>
    </r>
  </si>
  <si>
    <t xml:space="preserve">Adopted Budget
Year 2024 -25  </t>
  </si>
  <si>
    <t xml:space="preserve">Second Preceding
Year 2022 -23  </t>
  </si>
  <si>
    <t xml:space="preserve">First Preceding
Year 2023 - 24  </t>
  </si>
  <si>
    <t xml:space="preserve">   includes 180,460 at Zion Bank</t>
  </si>
  <si>
    <t>Transferred IN, from other funds</t>
  </si>
  <si>
    <t>xxxxxxxxxxxxxxxxxxxx</t>
  </si>
  <si>
    <t>xxxxxxxxxxxxxxxxxxx</t>
  </si>
  <si>
    <r>
      <rPr>
        <rFont val="Calibri"/>
        <color rgb="FF000000"/>
        <sz val="8.0"/>
      </rPr>
      <t>Program and Activity</t>
    </r>
  </si>
  <si>
    <t>Not allocated</t>
  </si>
  <si>
    <t>transfer</t>
  </si>
  <si>
    <t>Transfer to Capital Imprv. Fund</t>
  </si>
  <si>
    <t>RESERVED FOR FUTURE EXPENDITURES (at Zion Bank)</t>
  </si>
  <si>
    <t>150-504-011 (Rev 10-16)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</si>
</sst>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"/>
    <numFmt numFmtId="165" formatCode="_(* #,##0_);_(* \(#,##0\);_(* &quot;-&quot;??_);_(@_)"/>
  </numFmts>
  <fonts count="16">
    <font>
      <sz val="10.0"/>
      <color rgb="FF000000"/>
      <name val="Arial"/>
      <scheme val="minor"/>
    </font>
    <font>
      <b/>
      <sz val="12.0"/>
      <color rgb="FF000000"/>
      <name val="Calibri"/>
    </font>
    <font/>
    <font>
      <sz val="10.0"/>
      <color rgb="FF000000"/>
      <name val="Arial"/>
    </font>
    <font>
      <sz val="10.0"/>
      <color rgb="FF000000"/>
      <name val="Calibri"/>
    </font>
    <font>
      <sz val="9.0"/>
      <color rgb="FF000000"/>
      <name val="Calibri"/>
    </font>
    <font>
      <b/>
      <sz val="10.0"/>
      <color rgb="FF000000"/>
      <name val="Calibri"/>
    </font>
    <font>
      <sz val="8.0"/>
      <color rgb="FF000000"/>
      <name val="Calibri"/>
    </font>
    <font>
      <b/>
      <sz val="9.0"/>
      <color rgb="FF000000"/>
      <name val="Calibri"/>
    </font>
    <font>
      <b/>
      <sz val="11.0"/>
      <color rgb="FF000000"/>
      <name val="Arial"/>
    </font>
    <font>
      <sz val="7.0"/>
      <color rgb="FF000000"/>
      <name val="Arial"/>
    </font>
    <font>
      <sz val="9.0"/>
      <color rgb="FF000000"/>
      <name val="Arial"/>
    </font>
    <font>
      <b/>
      <sz val="10.0"/>
      <color rgb="FF000000"/>
      <name val="Arial"/>
    </font>
    <font>
      <b/>
      <sz val="9.0"/>
      <color rgb="FF000000"/>
      <name val="Arial"/>
    </font>
    <font>
      <sz val="8.0"/>
      <color rgb="FF000000"/>
      <name val="Arial"/>
    </font>
    <font>
      <sz val="12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87">
    <border/>
    <border>
      <left style="thin">
        <color rgb="FFAAAAAA"/>
      </left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000000"/>
      </bottom>
    </border>
    <border>
      <top style="thin">
        <color rgb="FFAAAAAA"/>
      </top>
      <bottom style="thin">
        <color rgb="FF000000"/>
      </bottom>
    </border>
    <border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AAAAAA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000000"/>
      </right>
      <top style="thin">
        <color rgb="FFAAAAAA"/>
      </top>
    </border>
    <border>
      <left style="thin">
        <color rgb="FFAAAAAA"/>
      </left>
      <right style="thin">
        <color rgb="FF000000"/>
      </right>
    </border>
    <border>
      <left style="thin">
        <color rgb="FFAAAAAA"/>
      </left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</border>
    <border>
      <left style="thin">
        <color rgb="FFAAAAAA"/>
      </left>
      <right/>
      <top style="thin">
        <color rgb="FF000000"/>
      </top>
      <bottom style="thin">
        <color rgb="FFAAAAAA"/>
      </bottom>
    </border>
    <border>
      <left/>
      <right style="thin">
        <color rgb="FF000000"/>
      </right>
      <top style="medium">
        <color rgb="FF000000"/>
      </top>
      <bottom style="thin">
        <color rgb="FFAAAAAA"/>
      </bottom>
    </border>
    <border>
      <left style="thin">
        <color rgb="FFAAAAAA"/>
      </left>
      <top style="thin">
        <color rgb="FFAAAAAA"/>
      </top>
      <bottom/>
    </border>
    <border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  <top/>
      <bottom/>
    </border>
    <border>
      <right/>
      <top/>
      <bottom/>
    </border>
    <border>
      <left/>
      <right/>
      <top/>
      <bottom/>
    </border>
    <border>
      <left/>
      <top/>
      <bottom/>
    </border>
    <border>
      <top/>
      <bottom/>
    </border>
    <border>
      <left/>
      <right style="thin">
        <color rgb="FFAAAAAA"/>
      </right>
      <top/>
      <bottom/>
    </border>
    <border>
      <left/>
      <top/>
    </border>
    <border>
      <top/>
    </border>
    <border>
      <right/>
      <top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bottom style="thin">
        <color rgb="FF000000"/>
      </bottom>
    </border>
    <border>
      <right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AAAAAA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3" fillId="2" fontId="3" numFmtId="0" xfId="0" applyBorder="1" applyFont="1"/>
    <xf borderId="4" fillId="0" fontId="2" numFmtId="0" xfId="0" applyBorder="1" applyFont="1"/>
    <xf borderId="1" fillId="2" fontId="4" numFmtId="164" xfId="0" applyAlignment="1" applyBorder="1" applyFont="1" applyNumberFormat="1">
      <alignment horizontal="right"/>
    </xf>
    <xf borderId="0" fillId="0" fontId="3" numFmtId="0" xfId="0" applyFont="1"/>
    <xf borderId="5" fillId="2" fontId="4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5" fillId="2" fontId="3" numFmtId="0" xfId="0" applyBorder="1" applyFont="1"/>
    <xf borderId="8" fillId="2" fontId="3" numFmtId="0" xfId="0" applyBorder="1" applyFont="1"/>
    <xf borderId="9" fillId="2" fontId="1" numFmtId="49" xfId="0" applyAlignment="1" applyBorder="1" applyFont="1" applyNumberFormat="1">
      <alignment horizontal="center" vertical="top"/>
    </xf>
    <xf borderId="10" fillId="0" fontId="2" numFmtId="0" xfId="0" applyBorder="1" applyFont="1"/>
    <xf borderId="11" fillId="0" fontId="2" numFmtId="0" xfId="0" applyBorder="1" applyFont="1"/>
    <xf borderId="8" fillId="2" fontId="5" numFmtId="0" xfId="0" applyAlignment="1" applyBorder="1" applyFont="1">
      <alignment vertical="top"/>
    </xf>
    <xf borderId="9" fillId="2" fontId="5" numFmtId="49" xfId="0" applyAlignment="1" applyBorder="1" applyFont="1" applyNumberFormat="1">
      <alignment horizontal="center" vertical="top"/>
    </xf>
    <xf borderId="12" fillId="2" fontId="3" numFmtId="0" xfId="0" applyBorder="1" applyFont="1"/>
    <xf borderId="13" fillId="2" fontId="4" numFmtId="49" xfId="0" applyAlignment="1" applyBorder="1" applyFont="1" applyNumberFormat="1">
      <alignment horizontal="center" vertical="center"/>
    </xf>
    <xf borderId="14" fillId="0" fontId="2" numFmtId="0" xfId="0" applyBorder="1" applyFont="1"/>
    <xf borderId="15" fillId="2" fontId="6" numFmtId="49" xfId="0" applyAlignment="1" applyBorder="1" applyFont="1" applyNumberForma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2" fontId="4" numFmtId="0" xfId="0" applyAlignment="1" applyBorder="1" applyFont="1">
      <alignment horizontal="center"/>
    </xf>
    <xf borderId="19" fillId="0" fontId="2" numFmtId="0" xfId="0" applyBorder="1" applyFont="1"/>
    <xf borderId="13" fillId="2" fontId="4" numFmtId="49" xfId="0" applyAlignment="1" applyBorder="1" applyFont="1" applyNumberFormat="1">
      <alignment horizontal="center"/>
    </xf>
    <xf borderId="12" fillId="2" fontId="7" numFmtId="49" xfId="0" applyAlignment="1" applyBorder="1" applyFont="1" applyNumberFormat="1">
      <alignment horizontal="center" shrinkToFit="0" wrapText="1"/>
    </xf>
    <xf borderId="20" fillId="0" fontId="2" numFmtId="0" xfId="0" applyBorder="1" applyFont="1"/>
    <xf borderId="21" fillId="0" fontId="2" numFmtId="0" xfId="0" applyBorder="1" applyFont="1"/>
    <xf borderId="12" fillId="2" fontId="7" numFmtId="165" xfId="0" applyAlignment="1" applyBorder="1" applyFont="1" applyNumberFormat="1">
      <alignment horizontal="center" shrinkToFit="0" wrapText="1"/>
    </xf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27" fillId="2" fontId="7" numFmtId="0" xfId="0" applyAlignment="1" applyBorder="1" applyFont="1">
      <alignment horizontal="center"/>
    </xf>
    <xf borderId="27" fillId="2" fontId="5" numFmtId="49" xfId="0" applyAlignment="1" applyBorder="1" applyFont="1" applyNumberFormat="1">
      <alignment horizontal="center"/>
    </xf>
    <xf borderId="27" fillId="2" fontId="5" numFmtId="0" xfId="0" applyAlignment="1" applyBorder="1" applyFont="1">
      <alignment horizontal="center"/>
    </xf>
    <xf borderId="13" fillId="2" fontId="5" numFmtId="49" xfId="0" applyAlignment="1" applyBorder="1" applyFont="1" applyNumberFormat="1">
      <alignment horizontal="center" vertical="center"/>
    </xf>
    <xf borderId="27" fillId="2" fontId="5" numFmtId="165" xfId="0" applyAlignment="1" applyBorder="1" applyFont="1" applyNumberFormat="1">
      <alignment horizontal="center"/>
    </xf>
    <xf borderId="28" fillId="2" fontId="7" numFmtId="0" xfId="0" applyBorder="1" applyFont="1"/>
    <xf borderId="27" fillId="2" fontId="5" numFmtId="38" xfId="0" applyAlignment="1" applyBorder="1" applyFont="1" applyNumberFormat="1">
      <alignment horizontal="right"/>
    </xf>
    <xf borderId="27" fillId="2" fontId="5" numFmtId="3" xfId="0" applyAlignment="1" applyBorder="1" applyFont="1" applyNumberFormat="1">
      <alignment horizontal="right"/>
    </xf>
    <xf borderId="13" fillId="2" fontId="5" numFmtId="49" xfId="0" applyAlignment="1" applyBorder="1" applyFont="1" applyNumberFormat="1">
      <alignment horizontal="left"/>
    </xf>
    <xf borderId="27" fillId="2" fontId="5" numFmtId="165" xfId="0" applyAlignment="1" applyBorder="1" applyFont="1" applyNumberFormat="1">
      <alignment horizontal="right"/>
    </xf>
    <xf borderId="27" fillId="2" fontId="5" numFmtId="0" xfId="0" applyAlignment="1" applyBorder="1" applyFont="1">
      <alignment horizontal="right"/>
    </xf>
    <xf borderId="29" fillId="2" fontId="7" numFmtId="0" xfId="0" applyBorder="1" applyFont="1"/>
    <xf borderId="30" fillId="2" fontId="7" numFmtId="0" xfId="0" applyBorder="1" applyFont="1"/>
    <xf borderId="31" fillId="2" fontId="7" numFmtId="0" xfId="0" applyBorder="1" applyFont="1"/>
    <xf borderId="27" fillId="2" fontId="5" numFmtId="49" xfId="0" applyAlignment="1" applyBorder="1" applyFont="1" applyNumberFormat="1">
      <alignment horizontal="right"/>
    </xf>
    <xf borderId="32" fillId="2" fontId="7" numFmtId="0" xfId="0" applyAlignment="1" applyBorder="1" applyFont="1">
      <alignment horizontal="center"/>
    </xf>
    <xf borderId="32" fillId="2" fontId="5" numFmtId="3" xfId="0" applyAlignment="1" applyBorder="1" applyFont="1" applyNumberFormat="1">
      <alignment horizontal="right"/>
    </xf>
    <xf borderId="33" fillId="2" fontId="5" numFmtId="49" xfId="0" applyAlignment="1" applyBorder="1" applyFont="1" applyNumberFormat="1">
      <alignment horizontal="left"/>
    </xf>
    <xf borderId="34" fillId="0" fontId="2" numFmtId="0" xfId="0" applyBorder="1" applyFont="1"/>
    <xf borderId="35" fillId="0" fontId="2" numFmtId="0" xfId="0" applyBorder="1" applyFont="1"/>
    <xf borderId="36" fillId="2" fontId="7" numFmtId="0" xfId="0" applyAlignment="1" applyBorder="1" applyFont="1">
      <alignment horizontal="center" vertical="center"/>
    </xf>
    <xf borderId="37" fillId="2" fontId="6" numFmtId="3" xfId="0" applyAlignment="1" applyBorder="1" applyFont="1" applyNumberFormat="1">
      <alignment horizontal="center" vertical="center"/>
    </xf>
    <xf borderId="38" fillId="2" fontId="6" numFmtId="3" xfId="0" applyAlignment="1" applyBorder="1" applyFont="1" applyNumberFormat="1">
      <alignment horizontal="center" vertical="center"/>
    </xf>
    <xf borderId="39" fillId="2" fontId="6" numFmtId="49" xfId="0" applyAlignment="1" applyBorder="1" applyFont="1" applyNumberFormat="1">
      <alignment horizontal="center" vertical="center"/>
    </xf>
    <xf borderId="40" fillId="0" fontId="2" numFmtId="0" xfId="0" applyBorder="1" applyFont="1"/>
    <xf borderId="41" fillId="0" fontId="2" numFmtId="0" xfId="0" applyBorder="1" applyFont="1"/>
    <xf borderId="32" fillId="2" fontId="6" numFmtId="3" xfId="0" applyAlignment="1" applyBorder="1" applyFont="1" applyNumberFormat="1">
      <alignment horizontal="center" vertical="center"/>
    </xf>
    <xf borderId="32" fillId="2" fontId="6" numFmtId="165" xfId="0" applyAlignment="1" applyBorder="1" applyFont="1" applyNumberFormat="1">
      <alignment horizontal="center" vertical="center"/>
    </xf>
    <xf borderId="32" fillId="2" fontId="6" numFmtId="0" xfId="0" applyAlignment="1" applyBorder="1" applyFont="1">
      <alignment horizontal="center" vertical="center"/>
    </xf>
    <xf borderId="42" fillId="2" fontId="7" numFmtId="0" xfId="0" applyAlignment="1" applyBorder="1" applyFont="1">
      <alignment horizontal="center" vertical="center"/>
    </xf>
    <xf borderId="43" fillId="2" fontId="7" numFmtId="0" xfId="0" applyAlignment="1" applyBorder="1" applyFont="1">
      <alignment vertical="center"/>
    </xf>
    <xf borderId="44" fillId="2" fontId="7" numFmtId="0" xfId="0" applyAlignment="1" applyBorder="1" applyFont="1">
      <alignment horizontal="center"/>
    </xf>
    <xf borderId="44" fillId="2" fontId="5" numFmtId="49" xfId="0" applyAlignment="1" applyBorder="1" applyFont="1" applyNumberFormat="1">
      <alignment horizontal="center"/>
    </xf>
    <xf borderId="45" fillId="2" fontId="5" numFmtId="49" xfId="0" applyAlignment="1" applyBorder="1" applyFont="1" applyNumberFormat="1">
      <alignment horizontal="center"/>
    </xf>
    <xf borderId="46" fillId="0" fontId="2" numFmtId="0" xfId="0" applyBorder="1" applyFont="1"/>
    <xf borderId="47" fillId="0" fontId="2" numFmtId="0" xfId="0" applyBorder="1" applyFont="1"/>
    <xf borderId="44" fillId="2" fontId="5" numFmtId="165" xfId="0" applyAlignment="1" applyBorder="1" applyFont="1" applyNumberFormat="1">
      <alignment horizontal="center"/>
    </xf>
    <xf borderId="27" fillId="2" fontId="7" numFmtId="49" xfId="0" applyAlignment="1" applyBorder="1" applyFont="1" applyNumberFormat="1">
      <alignment horizontal="center" shrinkToFit="0" vertical="center" wrapText="1"/>
    </xf>
    <xf borderId="27" fillId="2" fontId="5" numFmtId="49" xfId="0" applyAlignment="1" applyBorder="1" applyFont="1" applyNumberFormat="1">
      <alignment horizontal="left"/>
    </xf>
    <xf borderId="48" fillId="2" fontId="7" numFmtId="0" xfId="0" applyAlignment="1" applyBorder="1" applyFont="1">
      <alignment horizontal="center"/>
    </xf>
    <xf borderId="27" fillId="2" fontId="8" numFmtId="3" xfId="0" applyAlignment="1" applyBorder="1" applyFont="1" applyNumberFormat="1">
      <alignment horizontal="right"/>
    </xf>
    <xf borderId="27" fillId="2" fontId="8" numFmtId="49" xfId="0" applyAlignment="1" applyBorder="1" applyFont="1" applyNumberFormat="1">
      <alignment horizontal="left"/>
    </xf>
    <xf borderId="27" fillId="2" fontId="5" numFmtId="0" xfId="0" applyAlignment="1" applyBorder="1" applyFont="1">
      <alignment horizontal="left"/>
    </xf>
    <xf borderId="13" fillId="2" fontId="5" numFmtId="49" xfId="0" applyAlignment="1" applyBorder="1" applyFont="1" applyNumberFormat="1">
      <alignment horizontal="center"/>
    </xf>
    <xf borderId="33" fillId="2" fontId="8" numFmtId="49" xfId="0" applyAlignment="1" applyBorder="1" applyFont="1" applyNumberFormat="1">
      <alignment horizontal="center"/>
    </xf>
    <xf borderId="32" fillId="2" fontId="5" numFmtId="0" xfId="0" applyAlignment="1" applyBorder="1" applyFont="1">
      <alignment horizontal="center"/>
    </xf>
    <xf borderId="27" fillId="2" fontId="7" numFmtId="0" xfId="0" applyAlignment="1" applyBorder="1" applyFont="1">
      <alignment horizontal="center" vertical="center"/>
    </xf>
    <xf borderId="27" fillId="2" fontId="6" numFmtId="3" xfId="0" applyAlignment="1" applyBorder="1" applyFont="1" applyNumberFormat="1">
      <alignment horizontal="center"/>
    </xf>
    <xf borderId="45" fillId="2" fontId="6" numFmtId="49" xfId="0" applyAlignment="1" applyBorder="1" applyFont="1" applyNumberFormat="1">
      <alignment horizontal="center" vertical="center"/>
    </xf>
    <xf borderId="44" fillId="2" fontId="6" numFmtId="3" xfId="0" applyAlignment="1" applyBorder="1" applyFont="1" applyNumberFormat="1">
      <alignment horizontal="center" vertical="center"/>
    </xf>
    <xf borderId="44" fillId="2" fontId="6" numFmtId="165" xfId="0" applyAlignment="1" applyBorder="1" applyFont="1" applyNumberFormat="1">
      <alignment horizontal="center" vertical="center"/>
    </xf>
    <xf borderId="44" fillId="2" fontId="6" numFmtId="0" xfId="0" applyAlignment="1" applyBorder="1" applyFont="1">
      <alignment horizontal="center" vertical="center"/>
    </xf>
    <xf borderId="31" fillId="2" fontId="7" numFmtId="0" xfId="0" applyAlignment="1" applyBorder="1" applyFont="1">
      <alignment vertical="center"/>
    </xf>
    <xf borderId="49" fillId="2" fontId="7" numFmtId="49" xfId="0" applyAlignment="1" applyBorder="1" applyFont="1" applyNumberFormat="1">
      <alignment horizontal="left"/>
    </xf>
    <xf borderId="27" fillId="2" fontId="6" numFmtId="0" xfId="0" applyAlignment="1" applyBorder="1" applyFont="1">
      <alignment horizontal="center"/>
    </xf>
    <xf borderId="13" fillId="2" fontId="6" numFmtId="49" xfId="0" applyAlignment="1" applyBorder="1" applyFont="1" applyNumberFormat="1">
      <alignment horizontal="left" vertical="center"/>
    </xf>
    <xf borderId="27" fillId="2" fontId="6" numFmtId="3" xfId="0" applyAlignment="1" applyBorder="1" applyFont="1" applyNumberFormat="1">
      <alignment horizontal="center" vertical="center"/>
    </xf>
    <xf borderId="27" fillId="2" fontId="6" numFmtId="165" xfId="0" applyAlignment="1" applyBorder="1" applyFont="1" applyNumberFormat="1">
      <alignment horizontal="center" vertical="center"/>
    </xf>
    <xf borderId="27" fillId="2" fontId="6" numFmtId="0" xfId="0" applyAlignment="1" applyBorder="1" applyFont="1">
      <alignment horizontal="center" vertical="center"/>
    </xf>
    <xf borderId="0" fillId="0" fontId="3" numFmtId="165" xfId="0" applyFont="1" applyNumberFormat="1"/>
    <xf borderId="50" fillId="2" fontId="4" numFmtId="0" xfId="0" applyAlignment="1" applyBorder="1" applyFont="1">
      <alignment horizontal="center"/>
    </xf>
    <xf borderId="51" fillId="0" fontId="2" numFmtId="0" xfId="0" applyBorder="1" applyFont="1"/>
    <xf borderId="52" fillId="0" fontId="2" numFmtId="0" xfId="0" applyBorder="1" applyFont="1"/>
    <xf borderId="27" fillId="2" fontId="7" numFmtId="18" xfId="0" applyAlignment="1" applyBorder="1" applyFont="1" applyNumberFormat="1">
      <alignment horizontal="center"/>
    </xf>
    <xf borderId="53" fillId="2" fontId="5" numFmtId="49" xfId="0" applyAlignment="1" applyBorder="1" applyFont="1" applyNumberFormat="1">
      <alignment horizontal="left"/>
    </xf>
    <xf borderId="54" fillId="2" fontId="5" numFmtId="0" xfId="0" applyAlignment="1" applyBorder="1" applyFont="1">
      <alignment horizontal="left"/>
    </xf>
    <xf borderId="55" fillId="2" fontId="5" numFmtId="0" xfId="0" applyAlignment="1" applyBorder="1" applyFont="1">
      <alignment horizontal="left"/>
    </xf>
    <xf borderId="30" fillId="2" fontId="7" numFmtId="0" xfId="0" applyAlignment="1" applyBorder="1" applyFont="1">
      <alignment vertical="center"/>
    </xf>
    <xf borderId="32" fillId="2" fontId="5" numFmtId="49" xfId="0" applyAlignment="1" applyBorder="1" applyFont="1" applyNumberFormat="1">
      <alignment horizontal="center"/>
    </xf>
    <xf borderId="56" fillId="2" fontId="6" numFmtId="3" xfId="0" applyAlignment="1" applyBorder="1" applyFont="1" applyNumberFormat="1">
      <alignment horizontal="center" vertical="center"/>
    </xf>
    <xf borderId="57" fillId="2" fontId="5" numFmtId="49" xfId="0" applyBorder="1" applyFont="1" applyNumberFormat="1"/>
    <xf borderId="30" fillId="2" fontId="5" numFmtId="49" xfId="0" applyBorder="1" applyFont="1" applyNumberFormat="1"/>
    <xf borderId="57" fillId="2" fontId="5" numFmtId="49" xfId="0" applyAlignment="1" applyBorder="1" applyFont="1" applyNumberFormat="1">
      <alignment horizontal="left"/>
    </xf>
    <xf borderId="57" fillId="2" fontId="5" numFmtId="3" xfId="0" applyAlignment="1" applyBorder="1" applyFont="1" applyNumberFormat="1">
      <alignment horizontal="right"/>
    </xf>
    <xf borderId="31" fillId="2" fontId="5" numFmtId="49" xfId="0" applyBorder="1" applyFont="1" applyNumberFormat="1"/>
    <xf borderId="3" fillId="2" fontId="5" numFmtId="49" xfId="0" applyBorder="1" applyFont="1" applyNumberFormat="1"/>
    <xf borderId="58" fillId="2" fontId="5" numFmtId="3" xfId="0" applyBorder="1" applyFont="1" applyNumberFormat="1"/>
    <xf borderId="8" fillId="2" fontId="5" numFmtId="49" xfId="0" applyBorder="1" applyFont="1" applyNumberFormat="1"/>
    <xf borderId="59" fillId="2" fontId="3" numFmtId="0" xfId="0" applyBorder="1" applyFont="1"/>
    <xf borderId="59" fillId="2" fontId="5" numFmtId="49" xfId="0" applyBorder="1" applyFont="1" applyNumberFormat="1"/>
    <xf borderId="27" fillId="2" fontId="7" numFmtId="49" xfId="0" applyAlignment="1" applyBorder="1" applyFont="1" applyNumberFormat="1">
      <alignment horizontal="left"/>
    </xf>
    <xf borderId="27" fillId="2" fontId="7" numFmtId="0" xfId="0" applyAlignment="1" applyBorder="1" applyFont="1">
      <alignment horizontal="left"/>
    </xf>
    <xf borderId="31" fillId="2" fontId="3" numFmtId="0" xfId="0" applyBorder="1" applyFont="1"/>
    <xf borderId="27" fillId="2" fontId="5" numFmtId="3" xfId="0" applyAlignment="1" applyBorder="1" applyFont="1" applyNumberFormat="1">
      <alignment horizontal="center"/>
    </xf>
    <xf borderId="27" fillId="2" fontId="6" numFmtId="165" xfId="0" applyAlignment="1" applyBorder="1" applyFont="1" applyNumberFormat="1">
      <alignment horizontal="center"/>
    </xf>
    <xf borderId="60" fillId="2" fontId="7" numFmtId="49" xfId="0" applyAlignment="1" applyBorder="1" applyFont="1" applyNumberFormat="1">
      <alignment horizontal="left" vertical="center"/>
    </xf>
    <xf borderId="61" fillId="2" fontId="7" numFmtId="0" xfId="0" applyAlignment="1" applyBorder="1" applyFont="1">
      <alignment horizontal="left" vertical="center"/>
    </xf>
    <xf borderId="13" fillId="2" fontId="6" numFmtId="49" xfId="0" applyAlignment="1" applyBorder="1" applyFont="1" applyNumberFormat="1">
      <alignment horizontal="center" vertical="center"/>
    </xf>
    <xf borderId="62" fillId="2" fontId="9" numFmtId="49" xfId="0" applyAlignment="1" applyBorder="1" applyFont="1" applyNumberFormat="1">
      <alignment horizontal="left"/>
    </xf>
    <xf borderId="63" fillId="0" fontId="2" numFmtId="0" xfId="0" applyBorder="1" applyFont="1"/>
    <xf borderId="64" fillId="2" fontId="3" numFmtId="0" xfId="0" applyAlignment="1" applyBorder="1" applyFont="1">
      <alignment horizontal="left"/>
    </xf>
    <xf borderId="64" fillId="2" fontId="3" numFmtId="0" xfId="0" applyBorder="1" applyFont="1"/>
    <xf borderId="64" fillId="2" fontId="3" numFmtId="164" xfId="0" applyBorder="1" applyFont="1" applyNumberFormat="1"/>
    <xf borderId="65" fillId="2" fontId="3" numFmtId="0" xfId="0" applyBorder="1" applyFont="1"/>
    <xf borderId="66" fillId="2" fontId="9" numFmtId="49" xfId="0" applyAlignment="1" applyBorder="1" applyFont="1" applyNumberFormat="1">
      <alignment horizontal="left"/>
    </xf>
    <xf borderId="67" fillId="0" fontId="2" numFmtId="0" xfId="0" applyBorder="1" applyFont="1"/>
    <xf borderId="68" fillId="2" fontId="3" numFmtId="0" xfId="0" applyAlignment="1" applyBorder="1" applyFont="1">
      <alignment horizontal="left"/>
    </xf>
    <xf borderId="69" fillId="2" fontId="9" numFmtId="49" xfId="0" applyAlignment="1" applyBorder="1" applyFont="1" applyNumberFormat="1">
      <alignment horizontal="center"/>
    </xf>
    <xf borderId="70" fillId="0" fontId="2" numFmtId="0" xfId="0" applyBorder="1" applyFont="1"/>
    <xf borderId="68" fillId="2" fontId="10" numFmtId="49" xfId="0" applyBorder="1" applyFont="1" applyNumberFormat="1"/>
    <xf borderId="68" fillId="2" fontId="3" numFmtId="0" xfId="0" applyBorder="1" applyFont="1"/>
    <xf borderId="71" fillId="2" fontId="3" numFmtId="0" xfId="0" applyBorder="1" applyFont="1"/>
    <xf borderId="66" fillId="2" fontId="11" numFmtId="49" xfId="0" applyAlignment="1" applyBorder="1" applyFont="1" applyNumberFormat="1">
      <alignment horizontal="left"/>
    </xf>
    <xf borderId="68" fillId="2" fontId="10" numFmtId="0" xfId="0" applyBorder="1" applyFont="1"/>
    <xf borderId="72" fillId="2" fontId="12" numFmtId="49" xfId="0" applyAlignment="1" applyBorder="1" applyFont="1" applyNumberFormat="1">
      <alignment horizontal="center"/>
    </xf>
    <xf borderId="73" fillId="0" fontId="2" numFmtId="0" xfId="0" applyBorder="1" applyFont="1"/>
    <xf borderId="74" fillId="0" fontId="2" numFmtId="0" xfId="0" applyBorder="1" applyFont="1"/>
    <xf borderId="68" fillId="2" fontId="10" numFmtId="49" xfId="0" applyAlignment="1" applyBorder="1" applyFont="1" applyNumberFormat="1">
      <alignment horizontal="right"/>
    </xf>
    <xf borderId="75" fillId="2" fontId="11" numFmtId="0" xfId="0" applyAlignment="1" applyBorder="1" applyFont="1">
      <alignment horizontal="left"/>
    </xf>
    <xf borderId="76" fillId="2" fontId="3" numFmtId="0" xfId="0" applyBorder="1" applyFont="1"/>
    <xf borderId="77" fillId="0" fontId="2" numFmtId="0" xfId="0" applyBorder="1" applyFont="1"/>
    <xf borderId="78" fillId="0" fontId="2" numFmtId="0" xfId="0" applyBorder="1" applyFont="1"/>
    <xf borderId="79" fillId="2" fontId="10" numFmtId="0" xfId="0" applyAlignment="1" applyBorder="1" applyFont="1">
      <alignment horizontal="center"/>
    </xf>
    <xf borderId="80" fillId="0" fontId="2" numFmtId="0" xfId="0" applyBorder="1" applyFont="1"/>
    <xf borderId="81" fillId="2" fontId="10" numFmtId="0" xfId="0" applyAlignment="1" applyBorder="1" applyFont="1">
      <alignment horizontal="center"/>
    </xf>
    <xf borderId="82" fillId="0" fontId="2" numFmtId="0" xfId="0" applyBorder="1" applyFont="1"/>
    <xf borderId="83" fillId="0" fontId="2" numFmtId="0" xfId="0" applyBorder="1" applyFont="1"/>
    <xf borderId="79" fillId="2" fontId="13" numFmtId="0" xfId="0" applyAlignment="1" applyBorder="1" applyFont="1">
      <alignment horizontal="center" vertical="top"/>
    </xf>
    <xf borderId="75" fillId="2" fontId="3" numFmtId="0" xfId="0" applyBorder="1" applyFont="1"/>
    <xf borderId="79" fillId="2" fontId="14" numFmtId="49" xfId="0" applyAlignment="1" applyBorder="1" applyFont="1" applyNumberFormat="1">
      <alignment horizontal="center" vertical="top"/>
    </xf>
    <xf borderId="84" fillId="2" fontId="3" numFmtId="0" xfId="0" applyBorder="1" applyFont="1"/>
    <xf borderId="12" fillId="2" fontId="15" numFmtId="0" xfId="0" applyAlignment="1" applyBorder="1" applyFont="1">
      <alignment horizontal="center"/>
    </xf>
    <xf borderId="12" fillId="2" fontId="5" numFmtId="0" xfId="0" applyAlignment="1" applyBorder="1" applyFont="1">
      <alignment horizontal="center"/>
    </xf>
    <xf borderId="13" fillId="2" fontId="5" numFmtId="0" xfId="0" applyAlignment="1" applyBorder="1" applyFont="1">
      <alignment horizontal="left"/>
    </xf>
    <xf borderId="85" fillId="2" fontId="7" numFmtId="0" xfId="0" applyAlignment="1" applyBorder="1" applyFont="1">
      <alignment horizontal="center" vertical="center"/>
    </xf>
    <xf borderId="86" fillId="2" fontId="6" numFmtId="3" xfId="0" applyAlignment="1" applyBorder="1" applyFont="1" applyNumberFormat="1">
      <alignment horizontal="center" vertical="center"/>
    </xf>
    <xf borderId="27" fillId="2" fontId="5" numFmtId="49" xfId="0" applyBorder="1" applyFont="1" applyNumberFormat="1"/>
    <xf borderId="27" fillId="2" fontId="8" numFmtId="49" xfId="0" applyAlignment="1" applyBorder="1" applyFont="1" applyNumberFormat="1">
      <alignment horizontal="center"/>
    </xf>
    <xf borderId="32" fillId="2" fontId="5" numFmtId="0" xfId="0" applyAlignment="1" applyBorder="1" applyFont="1">
      <alignment horizontal="right"/>
    </xf>
    <xf borderId="39" fillId="2" fontId="8" numFmtId="49" xfId="0" applyAlignment="1" applyBorder="1" applyFont="1" applyNumberFormat="1">
      <alignment horizontal="center"/>
    </xf>
    <xf borderId="49" fillId="2" fontId="14" numFmtId="49" xfId="0" applyBorder="1" applyFont="1" applyNumberFormat="1"/>
    <xf borderId="27" fillId="2" fontId="8" numFmtId="3" xfId="0" applyAlignment="1" applyBorder="1" applyFont="1" applyNumberFormat="1">
      <alignment horizontal="center" vertical="center"/>
    </xf>
    <xf borderId="13" fillId="2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4" width="13.38"/>
    <col customWidth="1" min="5" max="5" width="3.0"/>
    <col customWidth="1" min="6" max="6" width="11.88"/>
    <col customWidth="1" min="7" max="7" width="10.0"/>
    <col customWidth="1" min="8" max="8" width="21.88"/>
    <col customWidth="1" min="9" max="11" width="13.38"/>
    <col customWidth="1" min="12" max="12" width="2.63"/>
    <col customWidth="1" min="13" max="13" width="3.5"/>
    <col customWidth="1" hidden="1" min="14" max="14" width="8.88"/>
    <col customWidth="1" min="15" max="26" width="8.88"/>
  </cols>
  <sheetData>
    <row r="1" ht="15.0" customHeight="1">
      <c r="A1" s="1" t="s">
        <v>0</v>
      </c>
      <c r="B1" s="2"/>
      <c r="C1" s="3"/>
      <c r="D1" s="3"/>
      <c r="E1" s="1" t="s">
        <v>1</v>
      </c>
      <c r="F1" s="4"/>
      <c r="G1" s="4"/>
      <c r="H1" s="2"/>
      <c r="I1" s="3"/>
      <c r="J1" s="5">
        <v>45755.0</v>
      </c>
      <c r="K1" s="2"/>
      <c r="L1" s="3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0" customHeight="1">
      <c r="A2" s="1" t="s">
        <v>2</v>
      </c>
      <c r="B2" s="2"/>
      <c r="C2" s="3"/>
      <c r="D2" s="3"/>
      <c r="E2" s="7"/>
      <c r="F2" s="8"/>
      <c r="G2" s="8"/>
      <c r="H2" s="9"/>
      <c r="I2" s="3"/>
      <c r="J2" s="7"/>
      <c r="K2" s="9"/>
      <c r="L2" s="3"/>
      <c r="M2" s="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0" customHeight="1">
      <c r="A3" s="10"/>
      <c r="B3" s="9"/>
      <c r="C3" s="11"/>
      <c r="D3" s="11"/>
      <c r="E3" s="12" t="s">
        <v>3</v>
      </c>
      <c r="F3" s="13"/>
      <c r="G3" s="13"/>
      <c r="H3" s="14"/>
      <c r="I3" s="15"/>
      <c r="J3" s="16" t="s">
        <v>4</v>
      </c>
      <c r="K3" s="14"/>
      <c r="L3" s="11"/>
      <c r="M3" s="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17"/>
      <c r="B4" s="18" t="s">
        <v>5</v>
      </c>
      <c r="C4" s="13"/>
      <c r="D4" s="19"/>
      <c r="E4" s="20" t="s">
        <v>6</v>
      </c>
      <c r="F4" s="21"/>
      <c r="G4" s="21"/>
      <c r="H4" s="22"/>
      <c r="I4" s="18" t="s">
        <v>7</v>
      </c>
      <c r="J4" s="13"/>
      <c r="K4" s="19"/>
      <c r="L4" s="17"/>
      <c r="M4" s="23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24"/>
      <c r="B5" s="25" t="s">
        <v>8</v>
      </c>
      <c r="C5" s="19"/>
      <c r="D5" s="26" t="s">
        <v>9</v>
      </c>
      <c r="E5" s="27"/>
      <c r="H5" s="28"/>
      <c r="I5" s="26" t="s">
        <v>10</v>
      </c>
      <c r="J5" s="29" t="s">
        <v>11</v>
      </c>
      <c r="K5" s="26" t="s">
        <v>12</v>
      </c>
      <c r="L5" s="24"/>
      <c r="M5" s="24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customHeight="1">
      <c r="A6" s="24"/>
      <c r="B6" s="26" t="s">
        <v>13</v>
      </c>
      <c r="C6" s="26" t="s">
        <v>14</v>
      </c>
      <c r="D6" s="24"/>
      <c r="E6" s="27"/>
      <c r="H6" s="28"/>
      <c r="I6" s="24"/>
      <c r="J6" s="24"/>
      <c r="K6" s="24"/>
      <c r="L6" s="24"/>
      <c r="M6" s="2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9.0" customHeight="1">
      <c r="A7" s="30"/>
      <c r="B7" s="30"/>
      <c r="C7" s="30"/>
      <c r="D7" s="30"/>
      <c r="E7" s="31"/>
      <c r="F7" s="32"/>
      <c r="G7" s="32"/>
      <c r="H7" s="33"/>
      <c r="I7" s="30"/>
      <c r="J7" s="30"/>
      <c r="K7" s="30"/>
      <c r="L7" s="30"/>
      <c r="M7" s="3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0" customHeight="1">
      <c r="A8" s="35">
        <v>1.0</v>
      </c>
      <c r="B8" s="36" t="s">
        <v>15</v>
      </c>
      <c r="C8" s="36" t="s">
        <v>15</v>
      </c>
      <c r="D8" s="36" t="s">
        <v>15</v>
      </c>
      <c r="E8" s="37">
        <v>1.0</v>
      </c>
      <c r="F8" s="38" t="s">
        <v>16</v>
      </c>
      <c r="G8" s="13"/>
      <c r="H8" s="19"/>
      <c r="I8" s="36" t="s">
        <v>15</v>
      </c>
      <c r="J8" s="39" t="s">
        <v>15</v>
      </c>
      <c r="K8" s="36" t="s">
        <v>15</v>
      </c>
      <c r="L8" s="35">
        <v>1.0</v>
      </c>
      <c r="M8" s="40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0" customHeight="1">
      <c r="A9" s="35">
        <v>2.0</v>
      </c>
      <c r="B9" s="41">
        <v>-8811.0</v>
      </c>
      <c r="C9" s="42">
        <v>18533.0</v>
      </c>
      <c r="D9" s="42">
        <v>30000.0</v>
      </c>
      <c r="E9" s="35">
        <v>2.0</v>
      </c>
      <c r="F9" s="43" t="s">
        <v>17</v>
      </c>
      <c r="G9" s="13"/>
      <c r="H9" s="19"/>
      <c r="I9" s="42">
        <v>45000.0</v>
      </c>
      <c r="J9" s="44">
        <v>23880.0</v>
      </c>
      <c r="K9" s="45"/>
      <c r="L9" s="35">
        <v>2.0</v>
      </c>
      <c r="M9" s="4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0" customHeight="1">
      <c r="A10" s="35">
        <v>3.0</v>
      </c>
      <c r="B10" s="42">
        <v>15.0</v>
      </c>
      <c r="C10" s="42"/>
      <c r="D10" s="42">
        <v>200.0</v>
      </c>
      <c r="E10" s="35">
        <v>3.0</v>
      </c>
      <c r="F10" s="43" t="s">
        <v>18</v>
      </c>
      <c r="G10" s="13"/>
      <c r="H10" s="19"/>
      <c r="I10" s="42">
        <v>200.0</v>
      </c>
      <c r="J10" s="44">
        <v>200.0</v>
      </c>
      <c r="K10" s="45"/>
      <c r="L10" s="35">
        <v>3.0</v>
      </c>
      <c r="M10" s="4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0" customHeight="1">
      <c r="A11" s="35">
        <v>4.0</v>
      </c>
      <c r="B11" s="42">
        <v>3000.0</v>
      </c>
      <c r="C11" s="42">
        <v>2129.0</v>
      </c>
      <c r="D11" s="42">
        <v>4700.0</v>
      </c>
      <c r="E11" s="35">
        <v>4.0</v>
      </c>
      <c r="F11" s="43" t="s">
        <v>19</v>
      </c>
      <c r="G11" s="13"/>
      <c r="H11" s="19"/>
      <c r="I11" s="42">
        <v>5000.0</v>
      </c>
      <c r="J11" s="44">
        <v>3500.0</v>
      </c>
      <c r="K11" s="45"/>
      <c r="L11" s="35">
        <v>4.0</v>
      </c>
      <c r="M11" s="4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0" customHeight="1">
      <c r="A12" s="35">
        <v>5.0</v>
      </c>
      <c r="B12" s="42">
        <v>117356.0</v>
      </c>
      <c r="C12" s="42">
        <v>118602.0</v>
      </c>
      <c r="D12" s="42">
        <v>136080.0</v>
      </c>
      <c r="E12" s="35">
        <v>5.0</v>
      </c>
      <c r="F12" s="43" t="s">
        <v>20</v>
      </c>
      <c r="G12" s="13"/>
      <c r="H12" s="19"/>
      <c r="I12" s="42">
        <f>40*402*12</f>
        <v>192960</v>
      </c>
      <c r="J12" s="44">
        <v>195688.0</v>
      </c>
      <c r="K12" s="45"/>
      <c r="L12" s="35">
        <v>5.0</v>
      </c>
      <c r="M12" s="4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2.0" customHeight="1">
      <c r="A13" s="35">
        <v>6.0</v>
      </c>
      <c r="B13" s="42">
        <v>31803.0</v>
      </c>
      <c r="C13" s="42">
        <v>54689.0</v>
      </c>
      <c r="D13" s="42">
        <v>60000.0</v>
      </c>
      <c r="E13" s="35">
        <v>6.0</v>
      </c>
      <c r="F13" s="43" t="s">
        <v>21</v>
      </c>
      <c r="G13" s="13"/>
      <c r="H13" s="19"/>
      <c r="I13" s="42">
        <f t="shared" ref="I13:J13" si="1">0.006*10000000</f>
        <v>60000</v>
      </c>
      <c r="J13" s="44">
        <f t="shared" si="1"/>
        <v>60000</v>
      </c>
      <c r="K13" s="45"/>
      <c r="L13" s="35">
        <v>6.0</v>
      </c>
      <c r="M13" s="4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0" customHeight="1">
      <c r="A14" s="35">
        <v>7.0</v>
      </c>
      <c r="B14" s="42">
        <v>4000.0</v>
      </c>
      <c r="C14" s="42">
        <v>2000.0</v>
      </c>
      <c r="D14" s="42">
        <v>6000.0</v>
      </c>
      <c r="E14" s="35">
        <v>7.0</v>
      </c>
      <c r="F14" s="43" t="s">
        <v>22</v>
      </c>
      <c r="G14" s="13"/>
      <c r="H14" s="19"/>
      <c r="I14" s="42">
        <f t="shared" ref="I14:J14" si="2">1500*2</f>
        <v>3000</v>
      </c>
      <c r="J14" s="44">
        <f t="shared" si="2"/>
        <v>3000</v>
      </c>
      <c r="K14" s="45"/>
      <c r="L14" s="35">
        <v>7.0</v>
      </c>
      <c r="M14" s="4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2.0" customHeight="1">
      <c r="A15" s="35">
        <v>8.0</v>
      </c>
      <c r="B15" s="42">
        <v>104.0</v>
      </c>
      <c r="C15" s="42">
        <v>897.0</v>
      </c>
      <c r="D15" s="42">
        <v>1500.0</v>
      </c>
      <c r="E15" s="35">
        <v>8.0</v>
      </c>
      <c r="F15" s="43" t="s">
        <v>23</v>
      </c>
      <c r="G15" s="13"/>
      <c r="H15" s="19"/>
      <c r="I15" s="42">
        <v>1500.0</v>
      </c>
      <c r="J15" s="44">
        <v>1000.0</v>
      </c>
      <c r="K15" s="45"/>
      <c r="L15" s="35">
        <v>8.0</v>
      </c>
      <c r="M15" s="47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0" customHeight="1">
      <c r="A16" s="35">
        <v>9.0</v>
      </c>
      <c r="B16" s="42">
        <f t="shared" ref="B16:D16" si="3">SUM(B9:B15)</f>
        <v>147467</v>
      </c>
      <c r="C16" s="42">
        <f t="shared" si="3"/>
        <v>196850</v>
      </c>
      <c r="D16" s="42">
        <f t="shared" si="3"/>
        <v>238480</v>
      </c>
      <c r="E16" s="35">
        <v>9.0</v>
      </c>
      <c r="F16" s="43" t="s">
        <v>24</v>
      </c>
      <c r="G16" s="13"/>
      <c r="H16" s="19"/>
      <c r="I16" s="42">
        <f t="shared" ref="I16:K16" si="4">SUM(I9:I15)</f>
        <v>307660</v>
      </c>
      <c r="J16" s="44">
        <f t="shared" si="4"/>
        <v>287268</v>
      </c>
      <c r="K16" s="45">
        <f t="shared" si="4"/>
        <v>0</v>
      </c>
      <c r="L16" s="35">
        <v>9.0</v>
      </c>
      <c r="M16" s="4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0" customHeight="1">
      <c r="A17" s="35">
        <v>10.0</v>
      </c>
      <c r="B17" s="49" t="s">
        <v>15</v>
      </c>
      <c r="C17" s="49" t="s">
        <v>15</v>
      </c>
      <c r="D17" s="42">
        <v>155643.0</v>
      </c>
      <c r="E17" s="35">
        <v>10.0</v>
      </c>
      <c r="F17" s="43" t="s">
        <v>25</v>
      </c>
      <c r="G17" s="13"/>
      <c r="H17" s="19"/>
      <c r="I17" s="42">
        <v>160312.0</v>
      </c>
      <c r="J17" s="44">
        <v>164945.0</v>
      </c>
      <c r="K17" s="45"/>
      <c r="L17" s="35">
        <v>10.0</v>
      </c>
      <c r="M17" s="4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0" customHeight="1">
      <c r="A18" s="50">
        <v>11.0</v>
      </c>
      <c r="B18" s="51">
        <v>146713.0</v>
      </c>
      <c r="C18" s="51">
        <v>153721.0</v>
      </c>
      <c r="D18" s="36" t="s">
        <v>15</v>
      </c>
      <c r="E18" s="50">
        <v>11.0</v>
      </c>
      <c r="F18" s="52" t="s">
        <v>26</v>
      </c>
      <c r="G18" s="53"/>
      <c r="H18" s="54"/>
      <c r="I18" s="36" t="s">
        <v>15</v>
      </c>
      <c r="J18" s="39" t="s">
        <v>15</v>
      </c>
      <c r="K18" s="36" t="s">
        <v>15</v>
      </c>
      <c r="L18" s="50">
        <v>11.0</v>
      </c>
      <c r="M18" s="4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4.25" customHeight="1">
      <c r="A19" s="55">
        <v>12.0</v>
      </c>
      <c r="B19" s="56">
        <f t="shared" ref="B19:D19" si="5">SUM(B16:B18)</f>
        <v>294180</v>
      </c>
      <c r="C19" s="56">
        <f t="shared" si="5"/>
        <v>350571</v>
      </c>
      <c r="D19" s="57">
        <f t="shared" si="5"/>
        <v>394123</v>
      </c>
      <c r="E19" s="55">
        <v>12.0</v>
      </c>
      <c r="F19" s="58" t="s">
        <v>27</v>
      </c>
      <c r="G19" s="59"/>
      <c r="H19" s="60"/>
      <c r="I19" s="61">
        <f>SUM(I9,I10,I11,I12,I13,I14,I15,I17)</f>
        <v>467972</v>
      </c>
      <c r="J19" s="62">
        <f t="shared" ref="J19:K19" si="6">SUM(J16:J18)</f>
        <v>452213</v>
      </c>
      <c r="K19" s="63">
        <f t="shared" si="6"/>
        <v>0</v>
      </c>
      <c r="L19" s="64">
        <v>12.0</v>
      </c>
      <c r="M19" s="6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0" customHeight="1">
      <c r="A20" s="66">
        <v>13.0</v>
      </c>
      <c r="B20" s="67" t="s">
        <v>15</v>
      </c>
      <c r="C20" s="67" t="s">
        <v>15</v>
      </c>
      <c r="D20" s="67" t="s">
        <v>15</v>
      </c>
      <c r="E20" s="66">
        <v>13.0</v>
      </c>
      <c r="F20" s="68" t="s">
        <v>28</v>
      </c>
      <c r="G20" s="69"/>
      <c r="H20" s="70"/>
      <c r="I20" s="67" t="s">
        <v>15</v>
      </c>
      <c r="J20" s="71" t="s">
        <v>15</v>
      </c>
      <c r="K20" s="67" t="s">
        <v>15</v>
      </c>
      <c r="L20" s="66">
        <v>13.0</v>
      </c>
      <c r="M20" s="4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21.0" customHeight="1">
      <c r="A21" s="35">
        <v>14.0</v>
      </c>
      <c r="B21" s="37"/>
      <c r="C21" s="37"/>
      <c r="D21" s="37"/>
      <c r="E21" s="35">
        <v>14.0</v>
      </c>
      <c r="F21" s="72" t="s">
        <v>29</v>
      </c>
      <c r="G21" s="72" t="s">
        <v>30</v>
      </c>
      <c r="H21" s="72" t="s">
        <v>31</v>
      </c>
      <c r="I21" s="37"/>
      <c r="J21" s="39"/>
      <c r="K21" s="37"/>
      <c r="L21" s="35">
        <v>14.0</v>
      </c>
      <c r="M21" s="48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0" customHeight="1">
      <c r="A22" s="35">
        <v>15.0</v>
      </c>
      <c r="B22" s="42">
        <v>57780.0</v>
      </c>
      <c r="C22" s="42">
        <v>74970.0</v>
      </c>
      <c r="D22" s="42">
        <v>71000.0</v>
      </c>
      <c r="E22" s="35">
        <v>15.0</v>
      </c>
      <c r="F22" s="73" t="s">
        <v>32</v>
      </c>
      <c r="G22" s="73" t="s">
        <v>33</v>
      </c>
      <c r="H22" s="73" t="s">
        <v>34</v>
      </c>
      <c r="I22" s="42">
        <v>73130.0</v>
      </c>
      <c r="J22" s="42">
        <v>73130.0</v>
      </c>
      <c r="K22" s="37"/>
      <c r="L22" s="35">
        <v>15.0</v>
      </c>
      <c r="M22" s="48"/>
      <c r="N22" s="6" t="s">
        <v>35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0" customHeight="1">
      <c r="A23" s="35">
        <v>16.0</v>
      </c>
      <c r="B23" s="42">
        <v>22975.0</v>
      </c>
      <c r="C23" s="42">
        <v>22079.0</v>
      </c>
      <c r="D23" s="42">
        <v>32058.0</v>
      </c>
      <c r="E23" s="35">
        <v>16.0</v>
      </c>
      <c r="F23" s="73" t="s">
        <v>32</v>
      </c>
      <c r="G23" s="73" t="s">
        <v>33</v>
      </c>
      <c r="H23" s="73" t="s">
        <v>36</v>
      </c>
      <c r="I23" s="42">
        <f t="shared" ref="I23:J23" si="7">60500/2</f>
        <v>30250</v>
      </c>
      <c r="J23" s="42">
        <f t="shared" si="7"/>
        <v>30250</v>
      </c>
      <c r="K23" s="37"/>
      <c r="L23" s="35">
        <v>16.0</v>
      </c>
      <c r="M23" s="48"/>
      <c r="N23" s="6" t="s">
        <v>37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0" customHeight="1">
      <c r="A24" s="35">
        <v>17.0</v>
      </c>
      <c r="B24" s="42">
        <v>5500.0</v>
      </c>
      <c r="C24" s="42">
        <v>5050.0</v>
      </c>
      <c r="D24" s="42">
        <v>6000.0</v>
      </c>
      <c r="E24" s="35">
        <v>17.0</v>
      </c>
      <c r="F24" s="73" t="s">
        <v>32</v>
      </c>
      <c r="G24" s="73" t="s">
        <v>38</v>
      </c>
      <c r="H24" s="73" t="s">
        <v>39</v>
      </c>
      <c r="I24" s="42">
        <v>10000.0</v>
      </c>
      <c r="J24" s="42">
        <v>10000.0</v>
      </c>
      <c r="K24" s="37"/>
      <c r="L24" s="35">
        <v>17.0</v>
      </c>
      <c r="M24" s="4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2.0" customHeight="1">
      <c r="A25" s="35">
        <v>18.0</v>
      </c>
      <c r="B25" s="42">
        <v>6851.0</v>
      </c>
      <c r="C25" s="42">
        <v>8904.0</v>
      </c>
      <c r="D25" s="42">
        <v>10680.0</v>
      </c>
      <c r="E25" s="35">
        <v>18.0</v>
      </c>
      <c r="F25" s="73" t="s">
        <v>32</v>
      </c>
      <c r="G25" s="73" t="s">
        <v>38</v>
      </c>
      <c r="H25" s="73" t="s">
        <v>40</v>
      </c>
      <c r="I25" s="42">
        <v>15000.0</v>
      </c>
      <c r="J25" s="42">
        <v>15000.0</v>
      </c>
      <c r="K25" s="37"/>
      <c r="L25" s="35">
        <v>18.0</v>
      </c>
      <c r="M25" s="4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0" customHeight="1">
      <c r="A26" s="35">
        <v>19.0</v>
      </c>
      <c r="B26" s="42">
        <v>13681.0</v>
      </c>
      <c r="C26" s="42">
        <v>7801.0</v>
      </c>
      <c r="D26" s="42">
        <v>10000.0</v>
      </c>
      <c r="E26" s="35">
        <v>19.0</v>
      </c>
      <c r="F26" s="73" t="s">
        <v>32</v>
      </c>
      <c r="G26" s="73" t="s">
        <v>38</v>
      </c>
      <c r="H26" s="73" t="s">
        <v>41</v>
      </c>
      <c r="I26" s="42">
        <v>10000.0</v>
      </c>
      <c r="J26" s="42">
        <v>10000.0</v>
      </c>
      <c r="K26" s="37"/>
      <c r="L26" s="35">
        <v>19.0</v>
      </c>
      <c r="M26" s="4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2.0" customHeight="1">
      <c r="A27" s="74">
        <v>20.0</v>
      </c>
      <c r="B27" s="42">
        <v>10289.0</v>
      </c>
      <c r="C27" s="42">
        <v>44441.0</v>
      </c>
      <c r="D27" s="42">
        <v>30000.0</v>
      </c>
      <c r="E27" s="35">
        <v>20.0</v>
      </c>
      <c r="F27" s="73" t="s">
        <v>32</v>
      </c>
      <c r="G27" s="73" t="s">
        <v>38</v>
      </c>
      <c r="H27" s="73" t="s">
        <v>42</v>
      </c>
      <c r="I27" s="42">
        <v>25000.0</v>
      </c>
      <c r="J27" s="42">
        <v>20000.0</v>
      </c>
      <c r="K27" s="37"/>
      <c r="L27" s="35">
        <v>20.0</v>
      </c>
      <c r="M27" s="48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0" customHeight="1">
      <c r="A28" s="35">
        <v>21.0</v>
      </c>
      <c r="B28" s="42">
        <v>9638.0</v>
      </c>
      <c r="C28" s="42">
        <v>16400.0</v>
      </c>
      <c r="D28" s="42">
        <v>16200.0</v>
      </c>
      <c r="E28" s="35">
        <v>21.0</v>
      </c>
      <c r="F28" s="73" t="s">
        <v>32</v>
      </c>
      <c r="G28" s="73" t="s">
        <v>38</v>
      </c>
      <c r="H28" s="73" t="s">
        <v>43</v>
      </c>
      <c r="I28" s="42">
        <f t="shared" ref="I28:J28" si="8">250*65</f>
        <v>16250</v>
      </c>
      <c r="J28" s="42">
        <f t="shared" si="8"/>
        <v>16250</v>
      </c>
      <c r="K28" s="37"/>
      <c r="L28" s="35">
        <v>21.0</v>
      </c>
      <c r="M28" s="4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2.0" customHeight="1">
      <c r="A29" s="35">
        <v>22.0</v>
      </c>
      <c r="B29" s="42">
        <v>65318.0</v>
      </c>
      <c r="C29" s="42">
        <v>67651.0</v>
      </c>
      <c r="D29" s="42">
        <v>88000.0</v>
      </c>
      <c r="E29" s="35">
        <v>22.0</v>
      </c>
      <c r="F29" s="73" t="s">
        <v>44</v>
      </c>
      <c r="G29" s="73" t="s">
        <v>33</v>
      </c>
      <c r="H29" s="73" t="s">
        <v>45</v>
      </c>
      <c r="I29" s="42">
        <v>80840.0</v>
      </c>
      <c r="J29" s="42">
        <v>72000.0</v>
      </c>
      <c r="K29" s="37"/>
      <c r="L29" s="35">
        <v>22.0</v>
      </c>
      <c r="M29" s="48"/>
      <c r="N29" s="6" t="s">
        <v>46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0" customHeight="1">
      <c r="A30" s="35">
        <v>23.0</v>
      </c>
      <c r="B30" s="42">
        <v>25908.0</v>
      </c>
      <c r="C30" s="42">
        <v>19580.0</v>
      </c>
      <c r="D30" s="42">
        <v>39182.0</v>
      </c>
      <c r="E30" s="35">
        <v>23.0</v>
      </c>
      <c r="F30" s="73" t="s">
        <v>44</v>
      </c>
      <c r="G30" s="73" t="s">
        <v>33</v>
      </c>
      <c r="H30" s="73" t="s">
        <v>36</v>
      </c>
      <c r="I30" s="42">
        <v>30220.0</v>
      </c>
      <c r="J30" s="42">
        <v>24918.0</v>
      </c>
      <c r="K30" s="37"/>
      <c r="L30" s="35">
        <v>23.0</v>
      </c>
      <c r="M30" s="4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0" customHeight="1">
      <c r="A31" s="35">
        <v>24.0</v>
      </c>
      <c r="B31" s="42">
        <v>0.0</v>
      </c>
      <c r="C31" s="42">
        <v>0.0</v>
      </c>
      <c r="D31" s="42">
        <v>5000.0</v>
      </c>
      <c r="E31" s="35">
        <v>24.0</v>
      </c>
      <c r="F31" s="73" t="s">
        <v>44</v>
      </c>
      <c r="G31" s="73" t="s">
        <v>38</v>
      </c>
      <c r="H31" s="73" t="s">
        <v>47</v>
      </c>
      <c r="I31" s="42">
        <v>5000.0</v>
      </c>
      <c r="J31" s="42">
        <v>15000.0</v>
      </c>
      <c r="K31" s="37"/>
      <c r="L31" s="35">
        <v>24.0</v>
      </c>
      <c r="M31" s="4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0" customHeight="1">
      <c r="A32" s="35">
        <v>25.0</v>
      </c>
      <c r="B32" s="42">
        <v>2222.0</v>
      </c>
      <c r="C32" s="42">
        <v>1948.0</v>
      </c>
      <c r="D32" s="42">
        <v>2000.0</v>
      </c>
      <c r="E32" s="35">
        <v>25.0</v>
      </c>
      <c r="F32" s="73" t="s">
        <v>44</v>
      </c>
      <c r="G32" s="73" t="s">
        <v>38</v>
      </c>
      <c r="H32" s="73" t="s">
        <v>48</v>
      </c>
      <c r="I32" s="42">
        <v>2000.0</v>
      </c>
      <c r="J32" s="42">
        <v>2000.0</v>
      </c>
      <c r="K32" s="37"/>
      <c r="L32" s="35">
        <v>25.0</v>
      </c>
      <c r="M32" s="4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0" customHeight="1">
      <c r="A33" s="35">
        <v>26.0</v>
      </c>
      <c r="B33" s="42">
        <v>2254.0</v>
      </c>
      <c r="C33" s="42">
        <v>2764.0</v>
      </c>
      <c r="D33" s="42">
        <v>3000.0</v>
      </c>
      <c r="E33" s="35">
        <v>26.0</v>
      </c>
      <c r="F33" s="73" t="s">
        <v>44</v>
      </c>
      <c r="G33" s="73" t="s">
        <v>38</v>
      </c>
      <c r="H33" s="73" t="s">
        <v>49</v>
      </c>
      <c r="I33" s="42">
        <v>3000.0</v>
      </c>
      <c r="J33" s="42">
        <v>3000.0</v>
      </c>
      <c r="K33" s="37"/>
      <c r="L33" s="35">
        <v>26.0</v>
      </c>
      <c r="M33" s="4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0" customHeight="1">
      <c r="A34" s="35">
        <v>27.0</v>
      </c>
      <c r="B34" s="42">
        <v>200.0</v>
      </c>
      <c r="C34" s="42"/>
      <c r="D34" s="42">
        <v>200.0</v>
      </c>
      <c r="E34" s="35">
        <v>27.0</v>
      </c>
      <c r="F34" s="73" t="s">
        <v>44</v>
      </c>
      <c r="G34" s="73" t="s">
        <v>38</v>
      </c>
      <c r="H34" s="73" t="s">
        <v>50</v>
      </c>
      <c r="I34" s="42">
        <v>300.0</v>
      </c>
      <c r="J34" s="42">
        <v>300.0</v>
      </c>
      <c r="K34" s="37"/>
      <c r="L34" s="35">
        <v>27.0</v>
      </c>
      <c r="M34" s="4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0" customHeight="1">
      <c r="A35" s="35">
        <v>28.0</v>
      </c>
      <c r="B35" s="42">
        <v>2805.0</v>
      </c>
      <c r="C35" s="42">
        <v>2353.0</v>
      </c>
      <c r="D35" s="42">
        <v>3500.0</v>
      </c>
      <c r="E35" s="35">
        <v>28.0</v>
      </c>
      <c r="F35" s="73" t="s">
        <v>44</v>
      </c>
      <c r="G35" s="73" t="s">
        <v>38</v>
      </c>
      <c r="H35" s="73" t="s">
        <v>51</v>
      </c>
      <c r="I35" s="42">
        <v>3500.0</v>
      </c>
      <c r="J35" s="42">
        <v>3500.0</v>
      </c>
      <c r="K35" s="37"/>
      <c r="L35" s="35">
        <v>28.0</v>
      </c>
      <c r="M35" s="48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2.0" customHeight="1">
      <c r="A36" s="35">
        <v>29.0</v>
      </c>
      <c r="B36" s="42">
        <v>9588.0</v>
      </c>
      <c r="C36" s="42">
        <v>1929.0</v>
      </c>
      <c r="D36" s="42">
        <v>5000.0</v>
      </c>
      <c r="E36" s="35">
        <v>29.0</v>
      </c>
      <c r="F36" s="73" t="s">
        <v>44</v>
      </c>
      <c r="G36" s="73" t="s">
        <v>38</v>
      </c>
      <c r="H36" s="73" t="s">
        <v>52</v>
      </c>
      <c r="I36" s="42">
        <v>15000.0</v>
      </c>
      <c r="J36" s="42">
        <v>15000.0</v>
      </c>
      <c r="K36" s="37"/>
      <c r="L36" s="35">
        <v>29.0</v>
      </c>
      <c r="M36" s="48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0" customHeight="1">
      <c r="A37" s="35">
        <v>30.0</v>
      </c>
      <c r="B37" s="42">
        <v>18708.0</v>
      </c>
      <c r="C37" s="42">
        <v>32003.0</v>
      </c>
      <c r="D37" s="42">
        <v>30800.0</v>
      </c>
      <c r="E37" s="35">
        <v>30.0</v>
      </c>
      <c r="F37" s="73" t="s">
        <v>44</v>
      </c>
      <c r="G37" s="73" t="s">
        <v>38</v>
      </c>
      <c r="H37" s="73" t="s">
        <v>53</v>
      </c>
      <c r="I37" s="42">
        <v>40000.0</v>
      </c>
      <c r="J37" s="42">
        <v>40000.0</v>
      </c>
      <c r="K37" s="37"/>
      <c r="L37" s="35">
        <v>30.0</v>
      </c>
      <c r="M37" s="4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0" customHeight="1">
      <c r="A38" s="35">
        <v>31.0</v>
      </c>
      <c r="B38" s="75">
        <v>4072.0</v>
      </c>
      <c r="C38" s="42"/>
      <c r="D38" s="42"/>
      <c r="E38" s="35">
        <v>31.0</v>
      </c>
      <c r="F38" s="73" t="s">
        <v>54</v>
      </c>
      <c r="G38" s="73" t="s">
        <v>33</v>
      </c>
      <c r="H38" s="76" t="s">
        <v>55</v>
      </c>
      <c r="I38" s="37"/>
      <c r="J38" s="37"/>
      <c r="K38" s="37"/>
      <c r="L38" s="35">
        <v>31.0</v>
      </c>
      <c r="M38" s="48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0" customHeight="1">
      <c r="A39" s="35">
        <v>32.0</v>
      </c>
      <c r="B39" s="42">
        <v>7300.0</v>
      </c>
      <c r="C39" s="42">
        <v>9327.0</v>
      </c>
      <c r="D39" s="42">
        <v>10000.0</v>
      </c>
      <c r="E39" s="35">
        <v>32.0</v>
      </c>
      <c r="F39" s="73" t="s">
        <v>54</v>
      </c>
      <c r="G39" s="73" t="s">
        <v>38</v>
      </c>
      <c r="H39" s="73" t="s">
        <v>56</v>
      </c>
      <c r="I39" s="42">
        <v>30000.0</v>
      </c>
      <c r="J39" s="42">
        <v>15000.0</v>
      </c>
      <c r="K39" s="37"/>
      <c r="L39" s="35">
        <v>32.0</v>
      </c>
      <c r="M39" s="48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0" customHeight="1">
      <c r="A40" s="35"/>
      <c r="B40" s="42"/>
      <c r="C40" s="42"/>
      <c r="D40" s="42"/>
      <c r="E40" s="35" t="s">
        <v>57</v>
      </c>
      <c r="F40" s="73"/>
      <c r="G40" s="73"/>
      <c r="H40" s="73" t="s">
        <v>58</v>
      </c>
      <c r="I40" s="42">
        <v>10000.0</v>
      </c>
      <c r="J40" s="42">
        <v>30000.0</v>
      </c>
      <c r="K40" s="37"/>
      <c r="L40" s="35"/>
      <c r="M40" s="48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0" customHeight="1">
      <c r="A41" s="35">
        <v>33.0</v>
      </c>
      <c r="B41" s="42">
        <v>9121.0</v>
      </c>
      <c r="C41" s="42">
        <v>7732.0</v>
      </c>
      <c r="D41" s="42">
        <v>10000.0</v>
      </c>
      <c r="E41" s="35">
        <v>33.0</v>
      </c>
      <c r="F41" s="73" t="s">
        <v>54</v>
      </c>
      <c r="G41" s="73" t="s">
        <v>38</v>
      </c>
      <c r="H41" s="73" t="s">
        <v>59</v>
      </c>
      <c r="I41" s="42">
        <v>5000.0</v>
      </c>
      <c r="J41" s="42">
        <v>10000.0</v>
      </c>
      <c r="K41" s="37"/>
      <c r="L41" s="35">
        <v>33.0</v>
      </c>
      <c r="M41" s="4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0" customHeight="1">
      <c r="A42" s="35">
        <v>34.0</v>
      </c>
      <c r="B42" s="42">
        <v>0.0</v>
      </c>
      <c r="C42" s="42">
        <v>3866.0</v>
      </c>
      <c r="D42" s="42">
        <v>5000.0</v>
      </c>
      <c r="E42" s="35">
        <v>34.0</v>
      </c>
      <c r="F42" s="73" t="s">
        <v>54</v>
      </c>
      <c r="G42" s="73" t="s">
        <v>38</v>
      </c>
      <c r="H42" s="73" t="s">
        <v>60</v>
      </c>
      <c r="I42" s="42">
        <v>5000.0</v>
      </c>
      <c r="J42" s="42">
        <v>5000.0</v>
      </c>
      <c r="K42" s="37"/>
      <c r="L42" s="35">
        <v>34.0</v>
      </c>
      <c r="M42" s="4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0" customHeight="1">
      <c r="A43" s="35">
        <v>35.0</v>
      </c>
      <c r="B43" s="42">
        <v>1437.0</v>
      </c>
      <c r="C43" s="42">
        <v>1960.0</v>
      </c>
      <c r="D43" s="42">
        <v>5000.0</v>
      </c>
      <c r="E43" s="35">
        <v>35.0</v>
      </c>
      <c r="F43" s="73" t="s">
        <v>54</v>
      </c>
      <c r="G43" s="73" t="s">
        <v>38</v>
      </c>
      <c r="H43" s="73" t="s">
        <v>61</v>
      </c>
      <c r="I43" s="42">
        <v>20000.0</v>
      </c>
      <c r="J43" s="42">
        <v>5000.0</v>
      </c>
      <c r="K43" s="37"/>
      <c r="L43" s="35">
        <v>35.0</v>
      </c>
      <c r="M43" s="48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0" customHeight="1">
      <c r="A44" s="35"/>
      <c r="B44" s="42"/>
      <c r="C44" s="42"/>
      <c r="D44" s="42"/>
      <c r="E44" s="35" t="s">
        <v>62</v>
      </c>
      <c r="F44" s="73"/>
      <c r="G44" s="73"/>
      <c r="H44" s="73" t="s">
        <v>63</v>
      </c>
      <c r="I44" s="36"/>
      <c r="J44" s="42">
        <v>10000.0</v>
      </c>
      <c r="K44" s="37"/>
      <c r="L44" s="35"/>
      <c r="M44" s="4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0" customHeight="1">
      <c r="A45" s="35">
        <v>36.0</v>
      </c>
      <c r="B45" s="36" t="s">
        <v>15</v>
      </c>
      <c r="C45" s="36" t="s">
        <v>15</v>
      </c>
      <c r="D45" s="42">
        <v>10000.0</v>
      </c>
      <c r="E45" s="35">
        <v>36.0</v>
      </c>
      <c r="F45" s="73" t="s">
        <v>54</v>
      </c>
      <c r="G45" s="73" t="s">
        <v>64</v>
      </c>
      <c r="H45" s="77"/>
      <c r="I45" s="51">
        <v>38482.0</v>
      </c>
      <c r="J45" s="42">
        <v>20000.0</v>
      </c>
      <c r="K45" s="37"/>
      <c r="L45" s="35">
        <v>36.0</v>
      </c>
      <c r="M45" s="48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2.0" customHeight="1">
      <c r="A46" s="35">
        <v>37.0</v>
      </c>
      <c r="B46" s="42">
        <f t="shared" ref="B46:C46" si="9">SUM(B22:B43)</f>
        <v>275647</v>
      </c>
      <c r="C46" s="42">
        <f t="shared" si="9"/>
        <v>330758</v>
      </c>
      <c r="D46" s="36" t="s">
        <v>15</v>
      </c>
      <c r="E46" s="35">
        <v>37.0</v>
      </c>
      <c r="F46" s="78" t="s">
        <v>65</v>
      </c>
      <c r="G46" s="13"/>
      <c r="H46" s="19"/>
      <c r="I46" s="36"/>
      <c r="J46" s="36"/>
      <c r="K46" s="36"/>
      <c r="L46" s="35">
        <v>37.0</v>
      </c>
      <c r="M46" s="4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2.0" customHeight="1">
      <c r="A47" s="35">
        <v>38.0</v>
      </c>
      <c r="B47" s="42">
        <v>18533.0</v>
      </c>
      <c r="C47" s="42">
        <v>19813.0</v>
      </c>
      <c r="D47" s="42">
        <v>1503.0</v>
      </c>
      <c r="E47" s="35">
        <v>38.0</v>
      </c>
      <c r="F47" s="79" t="s">
        <v>66</v>
      </c>
      <c r="G47" s="53"/>
      <c r="H47" s="54"/>
      <c r="I47" s="51"/>
      <c r="J47" s="51">
        <v>6865.0</v>
      </c>
      <c r="K47" s="80"/>
      <c r="L47" s="35">
        <v>38.0</v>
      </c>
      <c r="M47" s="4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81">
        <v>39.0</v>
      </c>
      <c r="B48" s="82">
        <f t="shared" ref="B48:C48" si="10">B46+B47</f>
        <v>294180</v>
      </c>
      <c r="C48" s="82">
        <f t="shared" si="10"/>
        <v>350571</v>
      </c>
      <c r="D48" s="82">
        <f>SUM(D22:D47)</f>
        <v>394123</v>
      </c>
      <c r="E48" s="81">
        <v>39.0</v>
      </c>
      <c r="F48" s="83" t="s">
        <v>67</v>
      </c>
      <c r="G48" s="69"/>
      <c r="H48" s="70"/>
      <c r="I48" s="84">
        <f t="shared" ref="I48:K48" si="11">SUM(I21:I47)</f>
        <v>467972</v>
      </c>
      <c r="J48" s="85">
        <f t="shared" si="11"/>
        <v>452213</v>
      </c>
      <c r="K48" s="86">
        <f t="shared" si="11"/>
        <v>0</v>
      </c>
      <c r="L48" s="81">
        <v>39.0</v>
      </c>
      <c r="M48" s="87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88" t="s">
        <v>68</v>
      </c>
      <c r="B49" s="89"/>
      <c r="C49" s="89"/>
      <c r="D49" s="89"/>
      <c r="E49" s="35"/>
      <c r="F49" s="90"/>
      <c r="G49" s="13"/>
      <c r="H49" s="19"/>
      <c r="I49" s="91"/>
      <c r="J49" s="92"/>
      <c r="K49" s="93"/>
      <c r="L49" s="81"/>
      <c r="M49" s="87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94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94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94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94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94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94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94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94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94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94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94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94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94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94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94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94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94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94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94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94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94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94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94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94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94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94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94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94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94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94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94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94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94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94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94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94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94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94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94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94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94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94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94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94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94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94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94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94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94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94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94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94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94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94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94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94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94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94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94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94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94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94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94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94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94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94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94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94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94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94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94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94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94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94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94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94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94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94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94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94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94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94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94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94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94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94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94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94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94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94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94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94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94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94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94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94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94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94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94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94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94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94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94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94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94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94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94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94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94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94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94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94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94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94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94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94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94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94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94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94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94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94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94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94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94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94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94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94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94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94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94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94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94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94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94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94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94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94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94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94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94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94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94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94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94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94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94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94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94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94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94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94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94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94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94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94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94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94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94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94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94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94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94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94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94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94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94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94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94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94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94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94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94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94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94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94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94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94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94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94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94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94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94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94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94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94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94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94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94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94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94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94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94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94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94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94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94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94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94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94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94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94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94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94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94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94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94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94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94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94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94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94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94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94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94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94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94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94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94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94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94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94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94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94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94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94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94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94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94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94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94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94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94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94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94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94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94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94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94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94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94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94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94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94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94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94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94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94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94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94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94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94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94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94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94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94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94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94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94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94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94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94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94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94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94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94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94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94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94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94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94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94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94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94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94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94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94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94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94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94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94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94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94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94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94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94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94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94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94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94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94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94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94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94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94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94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94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94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94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94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94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94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94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94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94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94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94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94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94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94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94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94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94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94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94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94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94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94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94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94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94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94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94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94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94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94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94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94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94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94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94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94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94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94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94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94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94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94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94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94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94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94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94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94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94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94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94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94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94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94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94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94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94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94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94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94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94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94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94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94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94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94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94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94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94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94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94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94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94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94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94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94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94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94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94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94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94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94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94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94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94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94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94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94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94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94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94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94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94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94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94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94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94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94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94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94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94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94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94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94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94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94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94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94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94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94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94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94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94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94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94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94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94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94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94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94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94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94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94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94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94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94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94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94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94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94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94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94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94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94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94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94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94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94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94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94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94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94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94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94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94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94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94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94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94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94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94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94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94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94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94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94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94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94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94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94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94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94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94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94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94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94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94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94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94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94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94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94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94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94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94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94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94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94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94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94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94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94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94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94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94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94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94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94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94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94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94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94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94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94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94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94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94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94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94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94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94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94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94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94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94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94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94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94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94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94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94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94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94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94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94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94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94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94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94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94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94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94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94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94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94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94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94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94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94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94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94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94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94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94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94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94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94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94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94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94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94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94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94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94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94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94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94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94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94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94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94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94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94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94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94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94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94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94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94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94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94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94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94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94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94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94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94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94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94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94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94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94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94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94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94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94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94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94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94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94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94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94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94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94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94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94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94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94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94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94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94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94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94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94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94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94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94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94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94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94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94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94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94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94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94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94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94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94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94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94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94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94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94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94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94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94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94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94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94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94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94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94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94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94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94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94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94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94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94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94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94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94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94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94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94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94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94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94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94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94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94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94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94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94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94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94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94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94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94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94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94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94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94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94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94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94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94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94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94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94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94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94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94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94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94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94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94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94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94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94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94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94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94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94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94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94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94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94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94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94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94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94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94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94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94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94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94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94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94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94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94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94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94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94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94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94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94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94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94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94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94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94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94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94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94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94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94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94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94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94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94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94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94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94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94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94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94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94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94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94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94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94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94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94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94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94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94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94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94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94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94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94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94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94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94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94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94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94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94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94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94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94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94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94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94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94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94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94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94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94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94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94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94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94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94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94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94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94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94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94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94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94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94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94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94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94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94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94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94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94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94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94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94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94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94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94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94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94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94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94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94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94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94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94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94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94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94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94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94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94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94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94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94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94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94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94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94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94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94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94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94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94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94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94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94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94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94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94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94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94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94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94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94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94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94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94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94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94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94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94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94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94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94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94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94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94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94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94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94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94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94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94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94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94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94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94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94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94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94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94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94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94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94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94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94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94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94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94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94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94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94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94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94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94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94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94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94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94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94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94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94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94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94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94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94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94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94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94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94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94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94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94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94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94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94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94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94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94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94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94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94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94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94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94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94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94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94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94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94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94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94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94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94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94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94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94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94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94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94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94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94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94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94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94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94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94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94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94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94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94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94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94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94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94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94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94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94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94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94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94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94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94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94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94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94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94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94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94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94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94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94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94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94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94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94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94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94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94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94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94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94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94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94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94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94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94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94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94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94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94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94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94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94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94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94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9">
    <mergeCell ref="E4:H7"/>
    <mergeCell ref="D5:D7"/>
    <mergeCell ref="F8:H8"/>
    <mergeCell ref="F9:H9"/>
    <mergeCell ref="F10:H10"/>
    <mergeCell ref="F11:H11"/>
    <mergeCell ref="F12:H12"/>
    <mergeCell ref="F20:H20"/>
    <mergeCell ref="F46:H46"/>
    <mergeCell ref="F47:H47"/>
    <mergeCell ref="F48:H48"/>
    <mergeCell ref="F49:H49"/>
    <mergeCell ref="F13:H13"/>
    <mergeCell ref="F14:H14"/>
    <mergeCell ref="F15:H15"/>
    <mergeCell ref="F16:H16"/>
    <mergeCell ref="F17:H17"/>
    <mergeCell ref="F18:H18"/>
    <mergeCell ref="F19:H19"/>
    <mergeCell ref="J2:K2"/>
    <mergeCell ref="J3:K3"/>
    <mergeCell ref="A3:B3"/>
    <mergeCell ref="B4:D4"/>
    <mergeCell ref="E3:H3"/>
    <mergeCell ref="I4:K4"/>
    <mergeCell ref="L4:L7"/>
    <mergeCell ref="M4:M7"/>
    <mergeCell ref="I5:I7"/>
    <mergeCell ref="J5:J7"/>
    <mergeCell ref="B5:C5"/>
    <mergeCell ref="B6:B7"/>
    <mergeCell ref="C6:C7"/>
    <mergeCell ref="A1:B1"/>
    <mergeCell ref="E1:H1"/>
    <mergeCell ref="J1:K1"/>
    <mergeCell ref="A2:B2"/>
    <mergeCell ref="E2:H2"/>
    <mergeCell ref="A4:A7"/>
    <mergeCell ref="K5:K7"/>
  </mergeCells>
  <printOptions/>
  <pageMargins bottom="0.25" footer="0.0" header="0.0" left="0.24" right="0.21" top="0.26"/>
  <pageSetup scale="93" orientation="landscape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4" width="13.38"/>
    <col customWidth="1" min="5" max="5" width="5.5"/>
    <col customWidth="1" min="6" max="6" width="11.88"/>
    <col customWidth="1" min="7" max="7" width="10.0"/>
    <col customWidth="1" min="8" max="8" width="21.88"/>
    <col customWidth="1" min="9" max="11" width="13.38"/>
    <col customWidth="1" min="12" max="12" width="2.63"/>
    <col customWidth="1" min="13" max="13" width="3.5"/>
    <col customWidth="1" min="14" max="26" width="8.88"/>
  </cols>
  <sheetData>
    <row r="1" ht="15.0" customHeight="1">
      <c r="A1" s="1" t="s">
        <v>0</v>
      </c>
      <c r="B1" s="2"/>
      <c r="C1" s="3"/>
      <c r="D1" s="3"/>
      <c r="E1" s="1" t="s">
        <v>1</v>
      </c>
      <c r="F1" s="4"/>
      <c r="G1" s="4"/>
      <c r="H1" s="2"/>
      <c r="I1" s="3"/>
      <c r="J1" s="5">
        <v>45755.0</v>
      </c>
      <c r="K1" s="2"/>
      <c r="L1" s="3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0" customHeight="1">
      <c r="A2" s="1" t="s">
        <v>2</v>
      </c>
      <c r="B2" s="2"/>
      <c r="C2" s="3"/>
      <c r="D2" s="3"/>
      <c r="E2" s="7"/>
      <c r="F2" s="8"/>
      <c r="G2" s="8"/>
      <c r="H2" s="9"/>
      <c r="I2" s="3"/>
      <c r="J2" s="7"/>
      <c r="K2" s="9"/>
      <c r="L2" s="3"/>
      <c r="M2" s="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/>
      <c r="B3" s="9"/>
      <c r="C3" s="11"/>
      <c r="D3" s="11"/>
      <c r="E3" s="12" t="s">
        <v>69</v>
      </c>
      <c r="F3" s="13"/>
      <c r="G3" s="13"/>
      <c r="H3" s="14"/>
      <c r="I3" s="15"/>
      <c r="J3" s="16" t="s">
        <v>4</v>
      </c>
      <c r="K3" s="14"/>
      <c r="L3" s="11"/>
      <c r="M3" s="9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17"/>
      <c r="B4" s="18" t="s">
        <v>5</v>
      </c>
      <c r="C4" s="13"/>
      <c r="D4" s="19"/>
      <c r="E4" s="20" t="s">
        <v>6</v>
      </c>
      <c r="F4" s="21"/>
      <c r="G4" s="21"/>
      <c r="H4" s="22"/>
      <c r="I4" s="18" t="s">
        <v>70</v>
      </c>
      <c r="J4" s="13"/>
      <c r="K4" s="19"/>
      <c r="L4" s="17"/>
      <c r="M4" s="9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24"/>
      <c r="B5" s="25" t="s">
        <v>8</v>
      </c>
      <c r="C5" s="19"/>
      <c r="D5" s="26" t="s">
        <v>71</v>
      </c>
      <c r="E5" s="27"/>
      <c r="H5" s="28"/>
      <c r="I5" s="26" t="s">
        <v>10</v>
      </c>
      <c r="J5" s="26" t="s">
        <v>11</v>
      </c>
      <c r="K5" s="26" t="s">
        <v>12</v>
      </c>
      <c r="L5" s="24"/>
      <c r="M5" s="9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9.0" customHeight="1">
      <c r="A6" s="24"/>
      <c r="B6" s="26" t="s">
        <v>72</v>
      </c>
      <c r="C6" s="26" t="s">
        <v>14</v>
      </c>
      <c r="D6" s="24"/>
      <c r="E6" s="27"/>
      <c r="H6" s="28"/>
      <c r="I6" s="24"/>
      <c r="J6" s="24"/>
      <c r="K6" s="24"/>
      <c r="L6" s="24"/>
      <c r="M6" s="97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0" customHeight="1">
      <c r="A7" s="30"/>
      <c r="B7" s="30"/>
      <c r="C7" s="30"/>
      <c r="D7" s="30"/>
      <c r="E7" s="31"/>
      <c r="F7" s="32"/>
      <c r="G7" s="32"/>
      <c r="H7" s="33"/>
      <c r="I7" s="30"/>
      <c r="J7" s="30"/>
      <c r="K7" s="30"/>
      <c r="L7" s="30"/>
      <c r="M7" s="40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0" customHeight="1">
      <c r="A8" s="35">
        <v>1.0</v>
      </c>
      <c r="B8" s="36" t="s">
        <v>15</v>
      </c>
      <c r="C8" s="36" t="s">
        <v>15</v>
      </c>
      <c r="D8" s="36" t="s">
        <v>15</v>
      </c>
      <c r="E8" s="35">
        <v>1.0</v>
      </c>
      <c r="F8" s="38" t="s">
        <v>16</v>
      </c>
      <c r="G8" s="13"/>
      <c r="H8" s="19"/>
      <c r="I8" s="36" t="s">
        <v>15</v>
      </c>
      <c r="J8" s="36" t="s">
        <v>15</v>
      </c>
      <c r="K8" s="36" t="s">
        <v>15</v>
      </c>
      <c r="L8" s="35">
        <v>1.0</v>
      </c>
      <c r="M8" s="4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0" customHeight="1">
      <c r="A9" s="35">
        <v>2.0</v>
      </c>
      <c r="B9" s="42">
        <v>851832.0</v>
      </c>
      <c r="C9" s="42">
        <v>551409.0</v>
      </c>
      <c r="D9" s="42">
        <v>443958.0</v>
      </c>
      <c r="E9" s="35">
        <v>2.0</v>
      </c>
      <c r="F9" s="43" t="s">
        <v>73</v>
      </c>
      <c r="G9" s="13"/>
      <c r="H9" s="19"/>
      <c r="I9" s="42">
        <v>457104.0</v>
      </c>
      <c r="J9" s="44">
        <v>419686.0</v>
      </c>
      <c r="K9" s="45"/>
      <c r="L9" s="35">
        <v>2.0</v>
      </c>
      <c r="M9" s="47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0" customHeight="1">
      <c r="A10" s="35">
        <v>3.0</v>
      </c>
      <c r="B10" s="42"/>
      <c r="C10" s="42"/>
      <c r="D10" s="42"/>
      <c r="E10" s="35">
        <v>3.0</v>
      </c>
      <c r="F10" s="43" t="s">
        <v>74</v>
      </c>
      <c r="G10" s="13"/>
      <c r="H10" s="19"/>
      <c r="I10" s="42"/>
      <c r="J10" s="44">
        <v>0.0</v>
      </c>
      <c r="K10" s="45"/>
      <c r="L10" s="35">
        <v>3.0</v>
      </c>
      <c r="M10" s="4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0" customHeight="1">
      <c r="A11" s="35">
        <v>4.0</v>
      </c>
      <c r="B11" s="42">
        <v>1007.0</v>
      </c>
      <c r="C11" s="42"/>
      <c r="D11" s="42"/>
      <c r="E11" s="35">
        <v>4.0</v>
      </c>
      <c r="F11" s="43" t="s">
        <v>18</v>
      </c>
      <c r="G11" s="13"/>
      <c r="H11" s="19"/>
      <c r="I11" s="42"/>
      <c r="J11" s="44">
        <v>5000.0</v>
      </c>
      <c r="K11" s="45"/>
      <c r="L11" s="35">
        <v>4.0</v>
      </c>
      <c r="M11" s="4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0" customHeight="1">
      <c r="A12" s="35"/>
      <c r="B12" s="42"/>
      <c r="C12" s="42"/>
      <c r="D12" s="42"/>
      <c r="E12" s="98"/>
      <c r="F12" s="99" t="s">
        <v>75</v>
      </c>
      <c r="G12" s="100"/>
      <c r="H12" s="101"/>
      <c r="I12" s="42"/>
      <c r="J12" s="44">
        <v>10000.0</v>
      </c>
      <c r="K12" s="45"/>
      <c r="L12" s="35"/>
      <c r="M12" s="4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2.0" customHeight="1">
      <c r="A13" s="35">
        <v>5.0</v>
      </c>
      <c r="B13" s="42">
        <v>260000.0</v>
      </c>
      <c r="C13" s="42"/>
      <c r="D13" s="42"/>
      <c r="E13" s="35">
        <v>5.0</v>
      </c>
      <c r="F13" s="43" t="s">
        <v>76</v>
      </c>
      <c r="G13" s="13"/>
      <c r="H13" s="19"/>
      <c r="I13" s="42"/>
      <c r="J13" s="44">
        <v>200000.0</v>
      </c>
      <c r="K13" s="45"/>
      <c r="L13" s="35">
        <v>5.0</v>
      </c>
      <c r="M13" s="4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0" customHeight="1">
      <c r="A14" s="35">
        <v>6.0</v>
      </c>
      <c r="B14" s="42">
        <v>45003.0</v>
      </c>
      <c r="C14" s="42">
        <v>12858.0</v>
      </c>
      <c r="D14" s="42">
        <v>25716.0</v>
      </c>
      <c r="E14" s="35">
        <v>6.0</v>
      </c>
      <c r="F14" s="43" t="s">
        <v>77</v>
      </c>
      <c r="G14" s="13"/>
      <c r="H14" s="19"/>
      <c r="I14" s="42">
        <f>6429*2</f>
        <v>12858</v>
      </c>
      <c r="J14" s="44">
        <v>12858.0</v>
      </c>
      <c r="K14" s="45"/>
      <c r="L14" s="35">
        <v>6.0</v>
      </c>
      <c r="M14" s="4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2.0" customHeight="1">
      <c r="A15" s="35">
        <v>7.0</v>
      </c>
      <c r="B15" s="42">
        <v>164530.0</v>
      </c>
      <c r="C15" s="42">
        <v>346346.0</v>
      </c>
      <c r="D15" s="42">
        <v>409020.0</v>
      </c>
      <c r="E15" s="35">
        <v>7.0</v>
      </c>
      <c r="F15" s="43" t="s">
        <v>78</v>
      </c>
      <c r="G15" s="13"/>
      <c r="H15" s="19"/>
      <c r="I15" s="42">
        <v>409020.0</v>
      </c>
      <c r="J15" s="44">
        <v>409020.0</v>
      </c>
      <c r="K15" s="45"/>
      <c r="L15" s="35">
        <v>7.0</v>
      </c>
      <c r="M15" s="47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0" customHeight="1">
      <c r="A16" s="35">
        <v>8.0</v>
      </c>
      <c r="B16" s="42"/>
      <c r="C16" s="42"/>
      <c r="D16" s="42">
        <v>1000.0</v>
      </c>
      <c r="E16" s="35">
        <v>8.0</v>
      </c>
      <c r="F16" s="43" t="s">
        <v>79</v>
      </c>
      <c r="G16" s="13"/>
      <c r="H16" s="19"/>
      <c r="I16" s="42">
        <v>1250.0</v>
      </c>
      <c r="J16" s="44">
        <v>0.0</v>
      </c>
      <c r="K16" s="45"/>
      <c r="L16" s="35">
        <v>8.0</v>
      </c>
      <c r="M16" s="4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0" customHeight="1">
      <c r="A17" s="35">
        <v>9.0</v>
      </c>
      <c r="B17" s="42">
        <v>14059.0</v>
      </c>
      <c r="C17" s="42"/>
      <c r="D17" s="42"/>
      <c r="E17" s="35">
        <v>9.0</v>
      </c>
      <c r="F17" s="43" t="s">
        <v>80</v>
      </c>
      <c r="G17" s="13"/>
      <c r="H17" s="19"/>
      <c r="I17" s="42">
        <v>3000.0</v>
      </c>
      <c r="J17" s="44">
        <v>3000.0</v>
      </c>
      <c r="K17" s="45"/>
      <c r="L17" s="35">
        <v>9.0</v>
      </c>
      <c r="M17" s="4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0" customHeight="1">
      <c r="A18" s="35">
        <v>10.0</v>
      </c>
      <c r="B18" s="42">
        <v>2000000.0</v>
      </c>
      <c r="C18" s="42"/>
      <c r="D18" s="42"/>
      <c r="E18" s="35">
        <v>10.0</v>
      </c>
      <c r="F18" s="43" t="s">
        <v>81</v>
      </c>
      <c r="G18" s="13"/>
      <c r="H18" s="19"/>
      <c r="I18" s="45"/>
      <c r="J18" s="44">
        <v>0.0</v>
      </c>
      <c r="K18" s="45"/>
      <c r="L18" s="35">
        <v>10.0</v>
      </c>
      <c r="M18" s="4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0" customHeight="1">
      <c r="A19" s="35">
        <v>11.0</v>
      </c>
      <c r="B19" s="42">
        <f>SUM(B9:B18)</f>
        <v>3336431</v>
      </c>
      <c r="C19" s="42">
        <f t="shared" ref="C19:D19" si="1">SUM(C9:C17)</f>
        <v>910613</v>
      </c>
      <c r="D19" s="42">
        <f t="shared" si="1"/>
        <v>879694</v>
      </c>
      <c r="E19" s="35">
        <v>11.0</v>
      </c>
      <c r="F19" s="43" t="s">
        <v>24</v>
      </c>
      <c r="G19" s="13"/>
      <c r="H19" s="19"/>
      <c r="I19" s="42">
        <f>SUM(I9:I17)</f>
        <v>883232</v>
      </c>
      <c r="J19" s="44">
        <f t="shared" ref="J19:K19" si="2">SUM(J9:J18)</f>
        <v>1059564</v>
      </c>
      <c r="K19" s="45">
        <f t="shared" si="2"/>
        <v>0</v>
      </c>
      <c r="L19" s="35">
        <v>11.0</v>
      </c>
      <c r="M19" s="4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4.25" customHeight="1">
      <c r="A20" s="35">
        <v>12.0</v>
      </c>
      <c r="B20" s="36" t="s">
        <v>15</v>
      </c>
      <c r="C20" s="36" t="s">
        <v>15</v>
      </c>
      <c r="D20" s="42"/>
      <c r="E20" s="35">
        <v>12.0</v>
      </c>
      <c r="F20" s="43" t="s">
        <v>25</v>
      </c>
      <c r="G20" s="13"/>
      <c r="H20" s="19"/>
      <c r="I20" s="42"/>
      <c r="J20" s="39">
        <v>0.0</v>
      </c>
      <c r="K20" s="37"/>
      <c r="L20" s="35">
        <v>12.0</v>
      </c>
      <c r="M20" s="102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0" customHeight="1">
      <c r="A21" s="50">
        <v>13.0</v>
      </c>
      <c r="B21" s="103" t="s">
        <v>82</v>
      </c>
      <c r="C21" s="80"/>
      <c r="D21" s="36" t="s">
        <v>15</v>
      </c>
      <c r="E21" s="50">
        <v>13.0</v>
      </c>
      <c r="F21" s="52" t="s">
        <v>26</v>
      </c>
      <c r="G21" s="53"/>
      <c r="H21" s="54"/>
      <c r="I21" s="36" t="s">
        <v>15</v>
      </c>
      <c r="J21" s="103" t="s">
        <v>15</v>
      </c>
      <c r="K21" s="103" t="s">
        <v>15</v>
      </c>
      <c r="L21" s="50">
        <v>13.0</v>
      </c>
      <c r="M21" s="47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1.0" customHeight="1">
      <c r="A22" s="55">
        <v>14.0</v>
      </c>
      <c r="B22" s="56">
        <f t="shared" ref="B22:D22" si="3">SUM(B19:B21)</f>
        <v>3336431</v>
      </c>
      <c r="C22" s="56">
        <f t="shared" si="3"/>
        <v>910613</v>
      </c>
      <c r="D22" s="57">
        <f t="shared" si="3"/>
        <v>879694</v>
      </c>
      <c r="E22" s="55">
        <v>14.0</v>
      </c>
      <c r="F22" s="58" t="s">
        <v>27</v>
      </c>
      <c r="G22" s="59"/>
      <c r="H22" s="60"/>
      <c r="I22" s="61">
        <f t="shared" ref="I22:K22" si="4">SUM(I19:I20)</f>
        <v>883232</v>
      </c>
      <c r="J22" s="84">
        <f t="shared" si="4"/>
        <v>1059564</v>
      </c>
      <c r="K22" s="104">
        <f t="shared" si="4"/>
        <v>0</v>
      </c>
      <c r="L22" s="55">
        <v>14.0</v>
      </c>
      <c r="M22" s="4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0" customHeight="1">
      <c r="A23" s="66">
        <v>15.0</v>
      </c>
      <c r="B23" s="67" t="s">
        <v>15</v>
      </c>
      <c r="C23" s="67" t="s">
        <v>15</v>
      </c>
      <c r="D23" s="67" t="s">
        <v>15</v>
      </c>
      <c r="E23" s="66">
        <v>15.0</v>
      </c>
      <c r="F23" s="68" t="s">
        <v>28</v>
      </c>
      <c r="G23" s="69"/>
      <c r="H23" s="70"/>
      <c r="I23" s="67" t="s">
        <v>15</v>
      </c>
      <c r="J23" s="36" t="s">
        <v>15</v>
      </c>
      <c r="K23" s="36" t="s">
        <v>15</v>
      </c>
      <c r="L23" s="66">
        <v>15.0</v>
      </c>
      <c r="M23" s="48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0.25" customHeight="1">
      <c r="A24" s="35">
        <v>16.0</v>
      </c>
      <c r="B24" s="37"/>
      <c r="C24" s="37"/>
      <c r="D24" s="37"/>
      <c r="E24" s="35">
        <v>16.0</v>
      </c>
      <c r="F24" s="72" t="s">
        <v>83</v>
      </c>
      <c r="G24" s="72" t="s">
        <v>30</v>
      </c>
      <c r="H24" s="72" t="s">
        <v>31</v>
      </c>
      <c r="I24" s="37"/>
      <c r="J24" s="37"/>
      <c r="K24" s="37"/>
      <c r="L24" s="35">
        <v>16.0</v>
      </c>
      <c r="M24" s="4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2.0" customHeight="1">
      <c r="A25" s="35">
        <v>17.0</v>
      </c>
      <c r="B25" s="42">
        <v>0.0</v>
      </c>
      <c r="C25" s="42">
        <v>904.0</v>
      </c>
      <c r="D25" s="42">
        <v>5000.0</v>
      </c>
      <c r="E25" s="35">
        <v>17.0</v>
      </c>
      <c r="F25" s="73" t="s">
        <v>44</v>
      </c>
      <c r="G25" s="105" t="s">
        <v>84</v>
      </c>
      <c r="H25" s="73" t="s">
        <v>85</v>
      </c>
      <c r="I25" s="42">
        <v>5000.0</v>
      </c>
      <c r="J25" s="44">
        <v>21000.0</v>
      </c>
      <c r="K25" s="45"/>
      <c r="L25" s="35">
        <v>17.0</v>
      </c>
      <c r="M25" s="4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0" customHeight="1">
      <c r="A26" s="35">
        <v>18.0</v>
      </c>
      <c r="B26" s="42">
        <v>0.0</v>
      </c>
      <c r="C26" s="42">
        <v>4245.0</v>
      </c>
      <c r="D26" s="42">
        <v>40000.0</v>
      </c>
      <c r="E26" s="35">
        <v>18.0</v>
      </c>
      <c r="F26" s="73" t="s">
        <v>44</v>
      </c>
      <c r="G26" s="106" t="s">
        <v>38</v>
      </c>
      <c r="H26" s="73" t="s">
        <v>86</v>
      </c>
      <c r="I26" s="42">
        <v>40000.0</v>
      </c>
      <c r="J26" s="44">
        <v>36500.0</v>
      </c>
      <c r="K26" s="45"/>
      <c r="L26" s="35">
        <v>18.0</v>
      </c>
      <c r="M26" s="4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2.0" customHeight="1">
      <c r="A27" s="35">
        <v>19.0</v>
      </c>
      <c r="B27" s="42">
        <v>213882.0</v>
      </c>
      <c r="C27" s="42">
        <v>11423.0</v>
      </c>
      <c r="D27" s="42">
        <v>10000.0</v>
      </c>
      <c r="E27" s="35">
        <v>19.0</v>
      </c>
      <c r="F27" s="73" t="s">
        <v>44</v>
      </c>
      <c r="G27" s="106" t="s">
        <v>38</v>
      </c>
      <c r="H27" s="73" t="s">
        <v>42</v>
      </c>
      <c r="I27" s="42">
        <v>10000.0</v>
      </c>
      <c r="J27" s="44">
        <v>0.0</v>
      </c>
      <c r="K27" s="45"/>
      <c r="L27" s="35">
        <v>19.0</v>
      </c>
      <c r="M27" s="48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0" customHeight="1">
      <c r="A28" s="35">
        <v>20.0</v>
      </c>
      <c r="B28" s="42">
        <v>4907.0</v>
      </c>
      <c r="C28" s="42">
        <v>1004.0</v>
      </c>
      <c r="D28" s="42">
        <v>20000.0</v>
      </c>
      <c r="E28" s="35">
        <v>20.0</v>
      </c>
      <c r="F28" s="73" t="s">
        <v>44</v>
      </c>
      <c r="G28" s="106" t="s">
        <v>38</v>
      </c>
      <c r="H28" s="107" t="s">
        <v>87</v>
      </c>
      <c r="I28" s="108">
        <v>20000.0</v>
      </c>
      <c r="J28" s="44">
        <v>20000.0</v>
      </c>
      <c r="K28" s="45"/>
      <c r="L28" s="35">
        <v>20.0</v>
      </c>
      <c r="M28" s="4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2.0" customHeight="1">
      <c r="A29" s="74">
        <v>21.0</v>
      </c>
      <c r="B29" s="42">
        <v>67258.0</v>
      </c>
      <c r="C29" s="42">
        <v>186726.0</v>
      </c>
      <c r="D29" s="42">
        <v>75000.0</v>
      </c>
      <c r="E29" s="35">
        <v>21.0</v>
      </c>
      <c r="F29" s="73" t="s">
        <v>44</v>
      </c>
      <c r="G29" s="109" t="s">
        <v>88</v>
      </c>
      <c r="H29" s="110" t="s">
        <v>89</v>
      </c>
      <c r="I29" s="111">
        <v>56000.0</v>
      </c>
      <c r="J29" s="44">
        <v>36500.0</v>
      </c>
      <c r="K29" s="45"/>
      <c r="L29" s="35">
        <v>21.0</v>
      </c>
      <c r="M29" s="4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0" customHeight="1">
      <c r="A30" s="35">
        <v>22.0</v>
      </c>
      <c r="B30" s="42">
        <v>28240.0</v>
      </c>
      <c r="C30" s="42">
        <v>13899.0</v>
      </c>
      <c r="D30" s="42">
        <v>35000.0</v>
      </c>
      <c r="E30" s="35">
        <v>22.0</v>
      </c>
      <c r="F30" s="73" t="s">
        <v>44</v>
      </c>
      <c r="G30" s="109" t="s">
        <v>88</v>
      </c>
      <c r="H30" s="110" t="s">
        <v>90</v>
      </c>
      <c r="I30" s="111">
        <v>101000.0</v>
      </c>
      <c r="J30" s="44">
        <v>91180.0</v>
      </c>
      <c r="K30" s="45"/>
      <c r="L30" s="35">
        <v>22.0</v>
      </c>
      <c r="M30" s="4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0" customHeight="1">
      <c r="A31" s="35">
        <v>23.0</v>
      </c>
      <c r="B31" s="42">
        <v>2327130.0</v>
      </c>
      <c r="C31" s="42"/>
      <c r="D31" s="42"/>
      <c r="E31" s="35">
        <v>23.0</v>
      </c>
      <c r="F31" s="73" t="s">
        <v>44</v>
      </c>
      <c r="G31" s="109" t="s">
        <v>88</v>
      </c>
      <c r="H31" s="110" t="s">
        <v>91</v>
      </c>
      <c r="I31" s="111"/>
      <c r="J31" s="44">
        <v>0.0</v>
      </c>
      <c r="K31" s="45"/>
      <c r="L31" s="35">
        <v>23.0</v>
      </c>
      <c r="M31" s="4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0" customHeight="1">
      <c r="A32" s="35">
        <v>24.0</v>
      </c>
      <c r="B32" s="42"/>
      <c r="C32" s="42"/>
      <c r="D32" s="42">
        <v>40000.0</v>
      </c>
      <c r="E32" s="35">
        <v>24.0</v>
      </c>
      <c r="F32" s="73" t="s">
        <v>44</v>
      </c>
      <c r="G32" s="109" t="s">
        <v>88</v>
      </c>
      <c r="H32" s="112" t="s">
        <v>92</v>
      </c>
      <c r="I32" s="111"/>
      <c r="J32" s="44">
        <v>0.0</v>
      </c>
      <c r="K32" s="45"/>
      <c r="L32" s="35">
        <v>24.0</v>
      </c>
      <c r="M32" s="4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0" customHeight="1">
      <c r="A33" s="35">
        <v>25.0</v>
      </c>
      <c r="B33" s="42"/>
      <c r="C33" s="75">
        <v>1005.0</v>
      </c>
      <c r="D33" s="42"/>
      <c r="E33" s="35">
        <v>25.0</v>
      </c>
      <c r="F33" s="73" t="s">
        <v>54</v>
      </c>
      <c r="G33" s="106" t="s">
        <v>38</v>
      </c>
      <c r="H33" s="76" t="s">
        <v>55</v>
      </c>
      <c r="I33" s="113"/>
      <c r="J33" s="44"/>
      <c r="K33" s="45"/>
      <c r="L33" s="35">
        <v>25.0</v>
      </c>
      <c r="M33" s="4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0" customHeight="1">
      <c r="A34" s="35">
        <v>26.0</v>
      </c>
      <c r="B34" s="42">
        <v>5875.0</v>
      </c>
      <c r="C34" s="42">
        <v>5932.0</v>
      </c>
      <c r="D34" s="42">
        <v>5991.0</v>
      </c>
      <c r="E34" s="35">
        <v>26.0</v>
      </c>
      <c r="F34" s="73" t="s">
        <v>54</v>
      </c>
      <c r="G34" s="106" t="s">
        <v>93</v>
      </c>
      <c r="H34" s="73" t="s">
        <v>94</v>
      </c>
      <c r="I34" s="42">
        <v>6051.0</v>
      </c>
      <c r="J34" s="44">
        <v>6051.0</v>
      </c>
      <c r="K34" s="45"/>
      <c r="L34" s="35">
        <v>26.0</v>
      </c>
      <c r="M34" s="4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0" customHeight="1">
      <c r="A35" s="35">
        <v>27.0</v>
      </c>
      <c r="B35" s="42">
        <v>752.0</v>
      </c>
      <c r="C35" s="42">
        <v>752.0</v>
      </c>
      <c r="D35" s="42">
        <v>693.0</v>
      </c>
      <c r="E35" s="35">
        <v>27.0</v>
      </c>
      <c r="F35" s="73" t="s">
        <v>54</v>
      </c>
      <c r="G35" s="106" t="s">
        <v>93</v>
      </c>
      <c r="H35" s="73" t="s">
        <v>95</v>
      </c>
      <c r="I35" s="42">
        <v>633.07</v>
      </c>
      <c r="J35" s="44">
        <v>633.0</v>
      </c>
      <c r="K35" s="45"/>
      <c r="L35" s="35">
        <v>27.0</v>
      </c>
      <c r="M35" s="48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2.0" customHeight="1">
      <c r="A36" s="35">
        <v>28.0</v>
      </c>
      <c r="B36" s="42">
        <v>43106.0</v>
      </c>
      <c r="C36" s="42">
        <v>48451.0</v>
      </c>
      <c r="D36" s="42">
        <v>48814.0</v>
      </c>
      <c r="E36" s="35">
        <v>28.0</v>
      </c>
      <c r="F36" s="73" t="s">
        <v>54</v>
      </c>
      <c r="G36" s="106" t="s">
        <v>93</v>
      </c>
      <c r="H36" s="73" t="s">
        <v>96</v>
      </c>
      <c r="I36" s="42">
        <v>54200.0</v>
      </c>
      <c r="J36" s="44">
        <v>54200.0</v>
      </c>
      <c r="K36" s="45"/>
      <c r="L36" s="35">
        <v>28.0</v>
      </c>
      <c r="M36" s="48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0" customHeight="1">
      <c r="A37" s="35">
        <v>29.0</v>
      </c>
      <c r="B37" s="42">
        <v>25214.0</v>
      </c>
      <c r="C37" s="42">
        <v>25214.0</v>
      </c>
      <c r="D37" s="42">
        <v>22851.0</v>
      </c>
      <c r="E37" s="35">
        <v>29.0</v>
      </c>
      <c r="F37" s="73" t="s">
        <v>54</v>
      </c>
      <c r="G37" s="106" t="s">
        <v>93</v>
      </c>
      <c r="H37" s="73" t="s">
        <v>97</v>
      </c>
      <c r="I37" s="42">
        <v>20465.0</v>
      </c>
      <c r="J37" s="44">
        <v>20465.0</v>
      </c>
      <c r="K37" s="45"/>
      <c r="L37" s="35">
        <v>29.0</v>
      </c>
      <c r="M37" s="4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0" customHeight="1">
      <c r="A38" s="35">
        <v>30.0</v>
      </c>
      <c r="B38" s="42">
        <v>45313.0</v>
      </c>
      <c r="C38" s="42">
        <v>46315.0</v>
      </c>
      <c r="D38" s="42">
        <v>45000.0</v>
      </c>
      <c r="E38" s="35">
        <v>30.0</v>
      </c>
      <c r="F38" s="73" t="s">
        <v>54</v>
      </c>
      <c r="G38" s="106" t="s">
        <v>93</v>
      </c>
      <c r="H38" s="73" t="s">
        <v>98</v>
      </c>
      <c r="I38" s="42">
        <v>50000.0</v>
      </c>
      <c r="J38" s="44">
        <v>50000.0</v>
      </c>
      <c r="K38" s="45"/>
      <c r="L38" s="35">
        <v>30.0</v>
      </c>
      <c r="M38" s="48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0" customHeight="1">
      <c r="A39" s="35">
        <v>31.0</v>
      </c>
      <c r="B39" s="42">
        <v>23345.0</v>
      </c>
      <c r="C39" s="42">
        <v>22329.0</v>
      </c>
      <c r="D39" s="42">
        <v>19517.0</v>
      </c>
      <c r="E39" s="35">
        <v>31.0</v>
      </c>
      <c r="F39" s="73" t="s">
        <v>54</v>
      </c>
      <c r="G39" s="106" t="s">
        <v>93</v>
      </c>
      <c r="H39" s="73" t="s">
        <v>99</v>
      </c>
      <c r="I39" s="42">
        <v>18468.0</v>
      </c>
      <c r="J39" s="44">
        <v>18468.0</v>
      </c>
      <c r="K39" s="45"/>
      <c r="L39" s="35">
        <v>31.0</v>
      </c>
      <c r="M39" s="48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0" customHeight="1">
      <c r="A40" s="35">
        <v>32.0</v>
      </c>
      <c r="B40" s="42"/>
      <c r="C40" s="42">
        <v>0.0</v>
      </c>
      <c r="D40" s="42">
        <v>65000.0</v>
      </c>
      <c r="E40" s="35">
        <v>32.0</v>
      </c>
      <c r="F40" s="73" t="s">
        <v>54</v>
      </c>
      <c r="G40" s="106" t="s">
        <v>93</v>
      </c>
      <c r="H40" s="73" t="s">
        <v>100</v>
      </c>
      <c r="I40" s="42">
        <v>70000.0</v>
      </c>
      <c r="J40" s="44">
        <v>70000.0</v>
      </c>
      <c r="K40" s="45"/>
      <c r="L40" s="35">
        <v>32.0</v>
      </c>
      <c r="M40" s="48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0" customHeight="1">
      <c r="A41" s="35">
        <v>33.0</v>
      </c>
      <c r="B41" s="42"/>
      <c r="C41" s="42">
        <v>91871.0</v>
      </c>
      <c r="D41" s="42">
        <v>94243.0</v>
      </c>
      <c r="E41" s="35">
        <v>33.0</v>
      </c>
      <c r="F41" s="73" t="s">
        <v>54</v>
      </c>
      <c r="G41" s="114" t="s">
        <v>93</v>
      </c>
      <c r="H41" s="73" t="s">
        <v>101</v>
      </c>
      <c r="I41" s="42">
        <v>91010.0</v>
      </c>
      <c r="J41" s="44">
        <v>91010.0</v>
      </c>
      <c r="K41" s="45"/>
      <c r="L41" s="35">
        <v>33.0</v>
      </c>
      <c r="M41" s="4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0" customHeight="1">
      <c r="A42" s="35">
        <v>34.0</v>
      </c>
      <c r="B42" s="42"/>
      <c r="C42" s="42"/>
      <c r="D42" s="42"/>
      <c r="E42" s="35">
        <v>34.0</v>
      </c>
      <c r="F42" s="77"/>
      <c r="G42" s="37"/>
      <c r="H42" s="115" t="s">
        <v>102</v>
      </c>
      <c r="I42" s="42"/>
      <c r="J42" s="44">
        <v>0.0</v>
      </c>
      <c r="K42" s="45"/>
      <c r="L42" s="35">
        <v>34.0</v>
      </c>
      <c r="M42" s="4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0" customHeight="1">
      <c r="A43" s="35">
        <v>35.0</v>
      </c>
      <c r="B43" s="42"/>
      <c r="C43" s="42"/>
      <c r="D43" s="42">
        <v>20000.0</v>
      </c>
      <c r="E43" s="35">
        <v>35.0</v>
      </c>
      <c r="F43" s="73" t="s">
        <v>54</v>
      </c>
      <c r="G43" s="73" t="s">
        <v>64</v>
      </c>
      <c r="H43" s="116"/>
      <c r="I43" s="42">
        <v>20000.0</v>
      </c>
      <c r="J43" s="44">
        <v>0.0</v>
      </c>
      <c r="K43" s="45"/>
      <c r="L43" s="35">
        <v>35.0</v>
      </c>
      <c r="M43" s="48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0" customHeight="1">
      <c r="A44" s="35">
        <v>36.0</v>
      </c>
      <c r="B44" s="37"/>
      <c r="C44" s="37"/>
      <c r="D44" s="37"/>
      <c r="E44" s="35">
        <v>36.0</v>
      </c>
      <c r="F44" s="73" t="s">
        <v>54</v>
      </c>
      <c r="G44" s="73" t="s">
        <v>103</v>
      </c>
      <c r="H44" s="115" t="s">
        <v>104</v>
      </c>
      <c r="I44" s="42"/>
      <c r="J44" s="44">
        <v>354986.0</v>
      </c>
      <c r="K44" s="45"/>
      <c r="L44" s="35">
        <v>36.0</v>
      </c>
      <c r="M44" s="4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1.25" customHeight="1">
      <c r="A45" s="35">
        <v>37.0</v>
      </c>
      <c r="B45" s="37"/>
      <c r="C45" s="37"/>
      <c r="D45" s="37"/>
      <c r="E45" s="35">
        <v>37.0</v>
      </c>
      <c r="F45" s="77"/>
      <c r="G45" s="37"/>
      <c r="H45" s="116"/>
      <c r="I45" s="42"/>
      <c r="J45" s="39"/>
      <c r="K45" s="37"/>
      <c r="L45" s="35">
        <v>37.0</v>
      </c>
      <c r="M45" s="87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2.75" customHeight="1">
      <c r="A46" s="35">
        <v>38.0</v>
      </c>
      <c r="B46" s="42">
        <v>551409.0</v>
      </c>
      <c r="C46" s="42">
        <v>450543.0</v>
      </c>
      <c r="D46" s="36" t="s">
        <v>15</v>
      </c>
      <c r="E46" s="35">
        <v>38.0</v>
      </c>
      <c r="F46" s="78" t="s">
        <v>65</v>
      </c>
      <c r="G46" s="13"/>
      <c r="H46" s="19"/>
      <c r="I46" s="36" t="s">
        <v>15</v>
      </c>
      <c r="J46" s="39" t="s">
        <v>15</v>
      </c>
      <c r="K46" s="36" t="s">
        <v>15</v>
      </c>
      <c r="L46" s="35">
        <v>38.0</v>
      </c>
      <c r="M46" s="117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2.75" customHeight="1">
      <c r="A47" s="35">
        <v>39.0</v>
      </c>
      <c r="B47" s="103" t="s">
        <v>15</v>
      </c>
      <c r="C47" s="36" t="s">
        <v>15</v>
      </c>
      <c r="D47" s="51">
        <v>332585.0</v>
      </c>
      <c r="E47" s="35">
        <v>39.0</v>
      </c>
      <c r="F47" s="79" t="s">
        <v>66</v>
      </c>
      <c r="G47" s="53"/>
      <c r="H47" s="54"/>
      <c r="I47" s="42">
        <v>320405.0</v>
      </c>
      <c r="J47" s="39">
        <v>188571.0</v>
      </c>
      <c r="K47" s="118"/>
      <c r="L47" s="35">
        <v>39.0</v>
      </c>
      <c r="M47" s="117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35">
        <v>40.0</v>
      </c>
      <c r="B48" s="56">
        <f t="shared" ref="B48:C48" si="5">SUM(B24:B46)</f>
        <v>3336431</v>
      </c>
      <c r="C48" s="91">
        <f t="shared" si="5"/>
        <v>910613</v>
      </c>
      <c r="D48" s="84">
        <f>SUM(D24:D47)</f>
        <v>879694</v>
      </c>
      <c r="E48" s="35">
        <v>40.0</v>
      </c>
      <c r="F48" s="83" t="s">
        <v>67</v>
      </c>
      <c r="G48" s="69"/>
      <c r="H48" s="70"/>
      <c r="I48" s="82">
        <f t="shared" ref="I48:K48" si="6">SUM(I25:I47)</f>
        <v>883232.07</v>
      </c>
      <c r="J48" s="119">
        <f t="shared" si="6"/>
        <v>1059564</v>
      </c>
      <c r="K48" s="89">
        <f t="shared" si="6"/>
        <v>0</v>
      </c>
      <c r="L48" s="35">
        <v>40.0</v>
      </c>
      <c r="M48" s="117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120" t="s">
        <v>68</v>
      </c>
      <c r="B49" s="121"/>
      <c r="C49" s="89"/>
      <c r="D49" s="89"/>
      <c r="E49" s="35"/>
      <c r="F49" s="122"/>
      <c r="G49" s="13"/>
      <c r="H49" s="19"/>
      <c r="I49" s="89"/>
      <c r="J49" s="89"/>
      <c r="K49" s="89"/>
      <c r="L49" s="35"/>
      <c r="M49" s="117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1">
    <mergeCell ref="J2:K2"/>
    <mergeCell ref="J3:K3"/>
    <mergeCell ref="M3:M6"/>
    <mergeCell ref="L4:L7"/>
    <mergeCell ref="J5:J7"/>
    <mergeCell ref="K5:K7"/>
    <mergeCell ref="A3:B3"/>
    <mergeCell ref="B4:D4"/>
    <mergeCell ref="E3:H3"/>
    <mergeCell ref="I4:K4"/>
    <mergeCell ref="B5:C5"/>
    <mergeCell ref="B6:B7"/>
    <mergeCell ref="C6:C7"/>
    <mergeCell ref="A1:B1"/>
    <mergeCell ref="E1:H1"/>
    <mergeCell ref="J1:K1"/>
    <mergeCell ref="A2:B2"/>
    <mergeCell ref="E2:H2"/>
    <mergeCell ref="A4:A7"/>
    <mergeCell ref="I5:I7"/>
    <mergeCell ref="E4:H7"/>
    <mergeCell ref="D5:D7"/>
    <mergeCell ref="F8:H8"/>
    <mergeCell ref="F9:H9"/>
    <mergeCell ref="F10:H10"/>
    <mergeCell ref="F11:H11"/>
    <mergeCell ref="F13:H13"/>
    <mergeCell ref="F21:H21"/>
    <mergeCell ref="F22:H22"/>
    <mergeCell ref="F23:H23"/>
    <mergeCell ref="F46:H46"/>
    <mergeCell ref="F47:H47"/>
    <mergeCell ref="F48:H48"/>
    <mergeCell ref="F49:H49"/>
    <mergeCell ref="F14:H14"/>
    <mergeCell ref="F15:H15"/>
    <mergeCell ref="F16:H16"/>
    <mergeCell ref="F17:H17"/>
    <mergeCell ref="F18:H18"/>
    <mergeCell ref="F19:H19"/>
    <mergeCell ref="F20:H20"/>
  </mergeCells>
  <printOptions/>
  <pageMargins bottom="0.25" footer="0.0" header="0.0" left="0.24" right="0.21" top="0.26"/>
  <pageSetup scale="93" orientation="landscape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4" width="13.63"/>
    <col customWidth="1" min="5" max="5" width="3.0"/>
    <col customWidth="1" min="6" max="6" width="11.88"/>
    <col customWidth="1" min="7" max="7" width="10.0"/>
    <col customWidth="1" min="8" max="8" width="24.0"/>
    <col customWidth="1" min="9" max="11" width="13.38"/>
    <col customWidth="1" min="12" max="12" width="2.63"/>
    <col customWidth="1" min="13" max="13" width="3.5"/>
    <col customWidth="1" min="14" max="26" width="8.88"/>
  </cols>
  <sheetData>
    <row r="1" ht="15.0" customHeight="1">
      <c r="A1" s="123" t="s">
        <v>105</v>
      </c>
      <c r="B1" s="124"/>
      <c r="C1" s="125"/>
      <c r="D1" s="125"/>
      <c r="E1" s="126"/>
      <c r="F1" s="126"/>
      <c r="G1" s="126"/>
      <c r="H1" s="126"/>
      <c r="I1" s="126"/>
      <c r="J1" s="126"/>
      <c r="K1" s="127">
        <v>45755.0</v>
      </c>
      <c r="L1" s="128"/>
      <c r="M1" s="3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0" customHeight="1">
      <c r="A2" s="129" t="s">
        <v>106</v>
      </c>
      <c r="B2" s="130"/>
      <c r="C2" s="131"/>
      <c r="D2" s="131"/>
      <c r="E2" s="132" t="s">
        <v>107</v>
      </c>
      <c r="F2" s="133"/>
      <c r="G2" s="133"/>
      <c r="H2" s="130"/>
      <c r="I2" s="134" t="s">
        <v>108</v>
      </c>
      <c r="J2" s="135"/>
      <c r="K2" s="135"/>
      <c r="L2" s="136"/>
      <c r="M2" s="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0" customHeight="1">
      <c r="A3" s="137" t="s">
        <v>109</v>
      </c>
      <c r="B3" s="133"/>
      <c r="C3" s="133"/>
      <c r="D3" s="130"/>
      <c r="E3" s="132" t="s">
        <v>1</v>
      </c>
      <c r="F3" s="133"/>
      <c r="G3" s="133"/>
      <c r="H3" s="130"/>
      <c r="I3" s="134" t="s">
        <v>110</v>
      </c>
      <c r="J3" s="138"/>
      <c r="K3" s="138"/>
      <c r="L3" s="136"/>
      <c r="M3" s="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137" t="s">
        <v>111</v>
      </c>
      <c r="B4" s="133"/>
      <c r="C4" s="133"/>
      <c r="D4" s="130"/>
      <c r="E4" s="139" t="s">
        <v>112</v>
      </c>
      <c r="F4" s="140"/>
      <c r="G4" s="140"/>
      <c r="H4" s="141"/>
      <c r="I4" s="142" t="s">
        <v>113</v>
      </c>
      <c r="J4" s="143">
        <v>2027.0</v>
      </c>
      <c r="K4" s="138"/>
      <c r="L4" s="144"/>
      <c r="M4" s="23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137" t="s">
        <v>114</v>
      </c>
      <c r="B5" s="133"/>
      <c r="C5" s="133"/>
      <c r="D5" s="130"/>
      <c r="E5" s="145"/>
      <c r="F5" s="32"/>
      <c r="G5" s="32"/>
      <c r="H5" s="146"/>
      <c r="I5" s="138"/>
      <c r="J5" s="147"/>
      <c r="K5" s="148"/>
      <c r="L5" s="144"/>
      <c r="M5" s="24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customHeight="1">
      <c r="A6" s="149"/>
      <c r="B6" s="150"/>
      <c r="C6" s="150"/>
      <c r="D6" s="151"/>
      <c r="E6" s="152"/>
      <c r="F6" s="13"/>
      <c r="G6" s="13"/>
      <c r="H6" s="148"/>
      <c r="I6" s="153"/>
      <c r="J6" s="154" t="s">
        <v>4</v>
      </c>
      <c r="K6" s="148"/>
      <c r="L6" s="155"/>
      <c r="M6" s="2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1.25" customHeight="1">
      <c r="A7" s="156"/>
      <c r="B7" s="18" t="s">
        <v>5</v>
      </c>
      <c r="C7" s="13"/>
      <c r="D7" s="19"/>
      <c r="E7" s="20" t="s">
        <v>6</v>
      </c>
      <c r="F7" s="21"/>
      <c r="G7" s="21"/>
      <c r="H7" s="22"/>
      <c r="I7" s="18" t="s">
        <v>115</v>
      </c>
      <c r="J7" s="13"/>
      <c r="K7" s="19"/>
      <c r="L7" s="157"/>
      <c r="M7" s="3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0" customHeight="1">
      <c r="A8" s="24"/>
      <c r="B8" s="78" t="s">
        <v>8</v>
      </c>
      <c r="C8" s="19"/>
      <c r="D8" s="26" t="s">
        <v>116</v>
      </c>
      <c r="E8" s="27"/>
      <c r="H8" s="28"/>
      <c r="I8" s="26" t="s">
        <v>10</v>
      </c>
      <c r="J8" s="26" t="s">
        <v>11</v>
      </c>
      <c r="K8" s="26" t="s">
        <v>12</v>
      </c>
      <c r="L8" s="24"/>
      <c r="M8" s="40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0" customHeight="1">
      <c r="A9" s="24"/>
      <c r="B9" s="26" t="s">
        <v>117</v>
      </c>
      <c r="C9" s="26" t="s">
        <v>118</v>
      </c>
      <c r="D9" s="24"/>
      <c r="E9" s="27"/>
      <c r="H9" s="28"/>
      <c r="I9" s="24"/>
      <c r="J9" s="24"/>
      <c r="K9" s="24"/>
      <c r="L9" s="24"/>
      <c r="M9" s="4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0" customHeight="1">
      <c r="A10" s="30"/>
      <c r="B10" s="30"/>
      <c r="C10" s="30"/>
      <c r="D10" s="30"/>
      <c r="E10" s="31"/>
      <c r="F10" s="32"/>
      <c r="G10" s="32"/>
      <c r="H10" s="33"/>
      <c r="I10" s="30"/>
      <c r="J10" s="30"/>
      <c r="K10" s="30"/>
      <c r="L10" s="30"/>
      <c r="M10" s="4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0" customHeight="1">
      <c r="A11" s="35">
        <v>1.0</v>
      </c>
      <c r="B11" s="36" t="s">
        <v>15</v>
      </c>
      <c r="C11" s="36" t="s">
        <v>15</v>
      </c>
      <c r="D11" s="36" t="s">
        <v>15</v>
      </c>
      <c r="E11" s="37">
        <v>1.0</v>
      </c>
      <c r="F11" s="38" t="s">
        <v>16</v>
      </c>
      <c r="G11" s="13"/>
      <c r="H11" s="19"/>
      <c r="I11" s="36" t="s">
        <v>15</v>
      </c>
      <c r="J11" s="36" t="s">
        <v>15</v>
      </c>
      <c r="K11" s="36" t="s">
        <v>15</v>
      </c>
      <c r="L11" s="37">
        <v>1.0</v>
      </c>
      <c r="M11" s="4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0" customHeight="1">
      <c r="A12" s="35">
        <v>2.0</v>
      </c>
      <c r="B12" s="42">
        <v>612240.0</v>
      </c>
      <c r="C12" s="42">
        <v>390072.0</v>
      </c>
      <c r="D12" s="42">
        <v>415000.0</v>
      </c>
      <c r="E12" s="35">
        <v>2.0</v>
      </c>
      <c r="F12" s="43" t="s">
        <v>73</v>
      </c>
      <c r="G12" s="13"/>
      <c r="H12" s="19"/>
      <c r="I12" s="42">
        <v>489000.0</v>
      </c>
      <c r="J12" s="44">
        <v>489000.0</v>
      </c>
      <c r="K12" s="45"/>
      <c r="L12" s="35">
        <v>2.0</v>
      </c>
      <c r="M12" s="4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2.0" customHeight="1">
      <c r="A13" s="35">
        <v>3.0</v>
      </c>
      <c r="B13" s="42"/>
      <c r="C13" s="42"/>
      <c r="D13" s="42"/>
      <c r="E13" s="35">
        <v>3.0</v>
      </c>
      <c r="F13" s="43" t="s">
        <v>119</v>
      </c>
      <c r="G13" s="13"/>
      <c r="H13" s="19"/>
      <c r="I13" s="42"/>
      <c r="J13" s="44"/>
      <c r="K13" s="45"/>
      <c r="L13" s="35">
        <v>3.0</v>
      </c>
      <c r="M13" s="4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0" customHeight="1">
      <c r="A14" s="35">
        <v>4.0</v>
      </c>
      <c r="B14" s="42"/>
      <c r="C14" s="42"/>
      <c r="D14" s="42"/>
      <c r="E14" s="35">
        <v>4.0</v>
      </c>
      <c r="F14" s="158"/>
      <c r="G14" s="13"/>
      <c r="H14" s="19"/>
      <c r="I14" s="42"/>
      <c r="J14" s="44"/>
      <c r="K14" s="45"/>
      <c r="L14" s="35">
        <v>4.0</v>
      </c>
      <c r="M14" s="4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2.0" customHeight="1">
      <c r="A15" s="35">
        <v>5.0</v>
      </c>
      <c r="B15" s="42">
        <v>37832.0</v>
      </c>
      <c r="C15" s="42">
        <v>41919.0</v>
      </c>
      <c r="D15" s="42">
        <v>12000.0</v>
      </c>
      <c r="E15" s="35">
        <v>5.0</v>
      </c>
      <c r="F15" s="43" t="s">
        <v>18</v>
      </c>
      <c r="G15" s="13"/>
      <c r="H15" s="19"/>
      <c r="I15" s="42">
        <v>37000.0</v>
      </c>
      <c r="J15" s="44">
        <v>32000.0</v>
      </c>
      <c r="K15" s="45"/>
      <c r="L15" s="35">
        <v>5.0</v>
      </c>
      <c r="M15" s="47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0" customHeight="1">
      <c r="A16" s="35">
        <v>6.0</v>
      </c>
      <c r="B16" s="49" t="s">
        <v>82</v>
      </c>
      <c r="C16" s="42"/>
      <c r="D16" s="42"/>
      <c r="E16" s="35">
        <v>6.0</v>
      </c>
      <c r="F16" s="43" t="s">
        <v>120</v>
      </c>
      <c r="G16" s="13"/>
      <c r="H16" s="19"/>
      <c r="I16" s="42"/>
      <c r="J16" s="44"/>
      <c r="K16" s="45"/>
      <c r="L16" s="35">
        <v>6.0</v>
      </c>
      <c r="M16" s="4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0" customHeight="1">
      <c r="A17" s="35">
        <v>7.0</v>
      </c>
      <c r="B17" s="42"/>
      <c r="C17" s="42"/>
      <c r="D17" s="42"/>
      <c r="E17" s="35">
        <v>7.0</v>
      </c>
      <c r="F17" s="158"/>
      <c r="G17" s="13"/>
      <c r="H17" s="19"/>
      <c r="I17" s="42"/>
      <c r="J17" s="44"/>
      <c r="K17" s="45"/>
      <c r="L17" s="35">
        <v>7.0</v>
      </c>
      <c r="M17" s="4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0" customHeight="1">
      <c r="A18" s="35">
        <v>8.0</v>
      </c>
      <c r="B18" s="42"/>
      <c r="C18" s="42"/>
      <c r="D18" s="42"/>
      <c r="E18" s="35">
        <v>8.0</v>
      </c>
      <c r="F18" s="158"/>
      <c r="G18" s="13"/>
      <c r="H18" s="19"/>
      <c r="I18" s="42"/>
      <c r="J18" s="44"/>
      <c r="K18" s="45"/>
      <c r="L18" s="35">
        <v>8.0</v>
      </c>
      <c r="M18" s="4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1.25" customHeight="1">
      <c r="A19" s="35">
        <v>9.0</v>
      </c>
      <c r="B19" s="42"/>
      <c r="C19" s="42"/>
      <c r="D19" s="42"/>
      <c r="E19" s="35">
        <v>9.0</v>
      </c>
      <c r="F19" s="158"/>
      <c r="G19" s="13"/>
      <c r="H19" s="19"/>
      <c r="I19" s="42"/>
      <c r="J19" s="44"/>
      <c r="K19" s="45"/>
      <c r="L19" s="35">
        <v>9.0</v>
      </c>
      <c r="M19" s="102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0" customHeight="1">
      <c r="A20" s="35">
        <v>10.0</v>
      </c>
      <c r="B20" s="42">
        <f t="shared" ref="B20:D20" si="1">SUM(B12:B19)</f>
        <v>650072</v>
      </c>
      <c r="C20" s="42">
        <f t="shared" si="1"/>
        <v>431991</v>
      </c>
      <c r="D20" s="42">
        <f t="shared" si="1"/>
        <v>427000</v>
      </c>
      <c r="E20" s="35">
        <v>10.0</v>
      </c>
      <c r="F20" s="43" t="s">
        <v>24</v>
      </c>
      <c r="G20" s="13"/>
      <c r="H20" s="19"/>
      <c r="I20" s="42">
        <f t="shared" ref="I20:K20" si="2">SUM(I12:I19)</f>
        <v>526000</v>
      </c>
      <c r="J20" s="44">
        <f t="shared" si="2"/>
        <v>521000</v>
      </c>
      <c r="K20" s="45">
        <f t="shared" si="2"/>
        <v>0</v>
      </c>
      <c r="L20" s="35">
        <v>10.0</v>
      </c>
      <c r="M20" s="4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0" customHeight="1">
      <c r="A21" s="35">
        <v>11.0</v>
      </c>
      <c r="B21" s="49" t="s">
        <v>121</v>
      </c>
      <c r="C21" s="49" t="s">
        <v>122</v>
      </c>
      <c r="D21" s="42">
        <v>0.0</v>
      </c>
      <c r="E21" s="35">
        <v>11.0</v>
      </c>
      <c r="F21" s="43" t="s">
        <v>25</v>
      </c>
      <c r="G21" s="13"/>
      <c r="H21" s="19"/>
      <c r="I21" s="45">
        <v>0.0</v>
      </c>
      <c r="J21" s="44">
        <v>0.0</v>
      </c>
      <c r="K21" s="45">
        <v>0.0</v>
      </c>
      <c r="L21" s="35">
        <v>11.0</v>
      </c>
      <c r="M21" s="48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0" customHeight="1">
      <c r="A22" s="50">
        <v>12.0</v>
      </c>
      <c r="B22" s="103" t="s">
        <v>82</v>
      </c>
      <c r="C22" s="80"/>
      <c r="D22" s="36" t="s">
        <v>15</v>
      </c>
      <c r="E22" s="50">
        <v>12.0</v>
      </c>
      <c r="F22" s="52" t="s">
        <v>26</v>
      </c>
      <c r="G22" s="53"/>
      <c r="H22" s="54"/>
      <c r="I22" s="36" t="s">
        <v>15</v>
      </c>
      <c r="J22" s="36" t="s">
        <v>15</v>
      </c>
      <c r="K22" s="36" t="s">
        <v>15</v>
      </c>
      <c r="L22" s="50">
        <v>12.0</v>
      </c>
      <c r="M22" s="48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0.25" customHeight="1">
      <c r="A23" s="159">
        <v>13.0</v>
      </c>
      <c r="B23" s="84">
        <f t="shared" ref="B23:D23" si="3">SUM(B20:B22)</f>
        <v>650072</v>
      </c>
      <c r="C23" s="84">
        <f t="shared" si="3"/>
        <v>431991</v>
      </c>
      <c r="D23" s="160">
        <f t="shared" si="3"/>
        <v>427000</v>
      </c>
      <c r="E23" s="159">
        <v>13.0</v>
      </c>
      <c r="F23" s="58" t="s">
        <v>27</v>
      </c>
      <c r="G23" s="59"/>
      <c r="H23" s="60"/>
      <c r="I23" s="91">
        <f t="shared" ref="I23:K23" si="4">SUM(I20:I22)</f>
        <v>526000</v>
      </c>
      <c r="J23" s="91">
        <f t="shared" si="4"/>
        <v>521000</v>
      </c>
      <c r="K23" s="160">
        <f t="shared" si="4"/>
        <v>0</v>
      </c>
      <c r="L23" s="159">
        <v>13.0</v>
      </c>
      <c r="M23" s="48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0" customHeight="1">
      <c r="A24" s="35">
        <v>14.0</v>
      </c>
      <c r="B24" s="36" t="s">
        <v>15</v>
      </c>
      <c r="C24" s="36" t="s">
        <v>15</v>
      </c>
      <c r="D24" s="36" t="s">
        <v>15</v>
      </c>
      <c r="E24" s="37">
        <v>14.0</v>
      </c>
      <c r="F24" s="68" t="s">
        <v>28</v>
      </c>
      <c r="G24" s="69"/>
      <c r="H24" s="70"/>
      <c r="I24" s="36" t="s">
        <v>15</v>
      </c>
      <c r="J24" s="36" t="s">
        <v>15</v>
      </c>
      <c r="K24" s="36" t="s">
        <v>15</v>
      </c>
      <c r="L24" s="37">
        <v>14.0</v>
      </c>
      <c r="M24" s="4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0.25" customHeight="1">
      <c r="A25" s="35">
        <v>15.0</v>
      </c>
      <c r="B25" s="37"/>
      <c r="C25" s="37"/>
      <c r="D25" s="37"/>
      <c r="E25" s="35">
        <v>15.0</v>
      </c>
      <c r="F25" s="72" t="s">
        <v>123</v>
      </c>
      <c r="G25" s="72" t="s">
        <v>30</v>
      </c>
      <c r="H25" s="72" t="s">
        <v>31</v>
      </c>
      <c r="I25" s="37"/>
      <c r="J25" s="37"/>
      <c r="K25" s="37"/>
      <c r="L25" s="35">
        <v>15.0</v>
      </c>
      <c r="M25" s="4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0" customHeight="1">
      <c r="A26" s="35">
        <v>16.0</v>
      </c>
      <c r="B26" s="42"/>
      <c r="C26" s="42"/>
      <c r="D26" s="42"/>
      <c r="E26" s="35">
        <v>16.0</v>
      </c>
      <c r="F26" s="37"/>
      <c r="G26" s="37"/>
      <c r="H26" s="116"/>
      <c r="I26" s="42"/>
      <c r="J26" s="42"/>
      <c r="K26" s="42"/>
      <c r="L26" s="35">
        <v>16.0</v>
      </c>
      <c r="M26" s="48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2.0" customHeight="1">
      <c r="A27" s="35">
        <v>17.0</v>
      </c>
      <c r="B27" s="42"/>
      <c r="C27" s="42"/>
      <c r="D27" s="42"/>
      <c r="E27" s="35">
        <v>17.0</v>
      </c>
      <c r="F27" s="37"/>
      <c r="G27" s="37"/>
      <c r="H27" s="116"/>
      <c r="I27" s="42"/>
      <c r="J27" s="42"/>
      <c r="K27" s="42"/>
      <c r="L27" s="35">
        <v>17.0</v>
      </c>
      <c r="M27" s="48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0" customHeight="1">
      <c r="A28" s="35">
        <v>18.0</v>
      </c>
      <c r="B28" s="42"/>
      <c r="C28" s="42"/>
      <c r="D28" s="42"/>
      <c r="E28" s="35">
        <v>18.0</v>
      </c>
      <c r="F28" s="37"/>
      <c r="G28" s="37"/>
      <c r="H28" s="116"/>
      <c r="I28" s="42"/>
      <c r="J28" s="42"/>
      <c r="K28" s="42"/>
      <c r="L28" s="35">
        <v>18.0</v>
      </c>
      <c r="M28" s="48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2.0" customHeight="1">
      <c r="A29" s="35">
        <v>19.0</v>
      </c>
      <c r="B29" s="42"/>
      <c r="C29" s="42"/>
      <c r="D29" s="42"/>
      <c r="E29" s="35">
        <v>19.0</v>
      </c>
      <c r="F29" s="37"/>
      <c r="G29" s="37"/>
      <c r="H29" s="116"/>
      <c r="I29" s="42"/>
      <c r="J29" s="42"/>
      <c r="K29" s="42"/>
      <c r="L29" s="35">
        <v>19.0</v>
      </c>
      <c r="M29" s="48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0" customHeight="1">
      <c r="A30" s="35">
        <v>20.0</v>
      </c>
      <c r="B30" s="42"/>
      <c r="C30" s="42"/>
      <c r="D30" s="42"/>
      <c r="E30" s="35">
        <v>20.0</v>
      </c>
      <c r="F30" s="37"/>
      <c r="G30" s="37"/>
      <c r="H30" s="116"/>
      <c r="I30" s="42"/>
      <c r="J30" s="42"/>
      <c r="K30" s="42"/>
      <c r="L30" s="35">
        <v>20.0</v>
      </c>
      <c r="M30" s="48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0" customHeight="1">
      <c r="A31" s="35">
        <v>21.0</v>
      </c>
      <c r="B31" s="42"/>
      <c r="C31" s="42"/>
      <c r="D31" s="42"/>
      <c r="E31" s="35">
        <v>21.0</v>
      </c>
      <c r="F31" s="37"/>
      <c r="G31" s="37"/>
      <c r="H31" s="116"/>
      <c r="I31" s="42"/>
      <c r="J31" s="42"/>
      <c r="K31" s="42"/>
      <c r="L31" s="35">
        <v>21.0</v>
      </c>
      <c r="M31" s="4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0" customHeight="1">
      <c r="A32" s="35">
        <v>22.0</v>
      </c>
      <c r="B32" s="42"/>
      <c r="C32" s="42"/>
      <c r="D32" s="42"/>
      <c r="E32" s="35">
        <v>22.0</v>
      </c>
      <c r="F32" s="37"/>
      <c r="G32" s="37"/>
      <c r="H32" s="116"/>
      <c r="I32" s="42"/>
      <c r="J32" s="42"/>
      <c r="K32" s="42"/>
      <c r="L32" s="35">
        <v>22.0</v>
      </c>
      <c r="M32" s="4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0" customHeight="1">
      <c r="A33" s="35">
        <v>23.0</v>
      </c>
      <c r="B33" s="42"/>
      <c r="C33" s="42"/>
      <c r="D33" s="42"/>
      <c r="E33" s="35">
        <v>23.0</v>
      </c>
      <c r="F33" s="37"/>
      <c r="G33" s="37"/>
      <c r="H33" s="116"/>
      <c r="I33" s="42"/>
      <c r="J33" s="42"/>
      <c r="K33" s="42"/>
      <c r="L33" s="35">
        <v>23.0</v>
      </c>
      <c r="M33" s="4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0" customHeight="1">
      <c r="A34" s="35">
        <v>24.0</v>
      </c>
      <c r="B34" s="42"/>
      <c r="C34" s="42"/>
      <c r="D34" s="42"/>
      <c r="E34" s="35">
        <v>24.0</v>
      </c>
      <c r="F34" s="37"/>
      <c r="G34" s="37"/>
      <c r="H34" s="116"/>
      <c r="I34" s="42"/>
      <c r="J34" s="42"/>
      <c r="K34" s="42"/>
      <c r="L34" s="35">
        <v>24.0</v>
      </c>
      <c r="M34" s="48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0" customHeight="1">
      <c r="A35" s="35">
        <v>25.0</v>
      </c>
      <c r="B35" s="42"/>
      <c r="C35" s="42"/>
      <c r="D35" s="42"/>
      <c r="E35" s="35">
        <v>25.0</v>
      </c>
      <c r="F35" s="37"/>
      <c r="G35" s="37"/>
      <c r="H35" s="116"/>
      <c r="I35" s="42"/>
      <c r="J35" s="42"/>
      <c r="K35" s="42"/>
      <c r="L35" s="35">
        <v>25.0</v>
      </c>
      <c r="M35" s="48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2.0" customHeight="1">
      <c r="A36" s="35">
        <v>26.0</v>
      </c>
      <c r="B36" s="42">
        <v>260000.0</v>
      </c>
      <c r="C36" s="42"/>
      <c r="D36" s="42"/>
      <c r="E36" s="35">
        <v>26.0</v>
      </c>
      <c r="F36" s="36" t="s">
        <v>124</v>
      </c>
      <c r="G36" s="36" t="s">
        <v>125</v>
      </c>
      <c r="H36" s="161" t="s">
        <v>126</v>
      </c>
      <c r="I36" s="42">
        <v>200000.0</v>
      </c>
      <c r="J36" s="42">
        <v>200000.0</v>
      </c>
      <c r="K36" s="42"/>
      <c r="L36" s="35">
        <v>26.0</v>
      </c>
      <c r="M36" s="48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0" customHeight="1">
      <c r="A37" s="35">
        <v>27.0</v>
      </c>
      <c r="B37" s="42"/>
      <c r="C37" s="42"/>
      <c r="D37" s="42"/>
      <c r="E37" s="35">
        <v>27.0</v>
      </c>
      <c r="F37" s="37"/>
      <c r="G37" s="37"/>
      <c r="H37" s="116"/>
      <c r="I37" s="42"/>
      <c r="J37" s="42"/>
      <c r="K37" s="42"/>
      <c r="L37" s="35">
        <v>27.0</v>
      </c>
      <c r="M37" s="48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0" customHeight="1">
      <c r="A38" s="35">
        <v>28.0</v>
      </c>
      <c r="B38" s="118"/>
      <c r="C38" s="118"/>
      <c r="D38" s="118"/>
      <c r="E38" s="35">
        <v>28.0</v>
      </c>
      <c r="F38" s="37"/>
      <c r="G38" s="37"/>
      <c r="H38" s="116"/>
      <c r="I38" s="42"/>
      <c r="J38" s="42"/>
      <c r="K38" s="42"/>
      <c r="L38" s="35">
        <v>28.0</v>
      </c>
      <c r="M38" s="48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0" customHeight="1">
      <c r="A39" s="35">
        <v>29.0</v>
      </c>
      <c r="B39" s="37">
        <v>390072.0</v>
      </c>
      <c r="C39" s="37">
        <v>431991.0</v>
      </c>
      <c r="D39" s="36" t="s">
        <v>15</v>
      </c>
      <c r="E39" s="35">
        <v>29.0</v>
      </c>
      <c r="F39" s="43" t="s">
        <v>65</v>
      </c>
      <c r="G39" s="13"/>
      <c r="H39" s="19"/>
      <c r="I39" s="36" t="s">
        <v>15</v>
      </c>
      <c r="J39" s="36" t="s">
        <v>15</v>
      </c>
      <c r="K39" s="36" t="s">
        <v>15</v>
      </c>
      <c r="L39" s="35">
        <v>29.0</v>
      </c>
      <c r="M39" s="48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35">
        <v>30.0</v>
      </c>
      <c r="B40" s="37"/>
      <c r="C40" s="37"/>
      <c r="D40" s="42">
        <v>427000.0</v>
      </c>
      <c r="E40" s="35">
        <v>30.0</v>
      </c>
      <c r="F40" s="79" t="s">
        <v>127</v>
      </c>
      <c r="G40" s="53"/>
      <c r="H40" s="54"/>
      <c r="I40" s="42"/>
      <c r="J40" s="42">
        <v>200000.0</v>
      </c>
      <c r="K40" s="42"/>
      <c r="L40" s="35">
        <v>30.0</v>
      </c>
      <c r="M40" s="48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4.25" customHeight="1">
      <c r="A41" s="35">
        <v>31.0</v>
      </c>
      <c r="B41" s="36" t="s">
        <v>15</v>
      </c>
      <c r="C41" s="162" t="s">
        <v>15</v>
      </c>
      <c r="D41" s="163">
        <v>0.0</v>
      </c>
      <c r="E41" s="50">
        <v>31.0</v>
      </c>
      <c r="F41" s="164" t="s">
        <v>66</v>
      </c>
      <c r="G41" s="59"/>
      <c r="H41" s="60"/>
      <c r="I41" s="163">
        <v>326000.0</v>
      </c>
      <c r="J41" s="51">
        <v>121000.0</v>
      </c>
      <c r="K41" s="51"/>
      <c r="L41" s="50">
        <v>31.0</v>
      </c>
      <c r="M41" s="4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9.5" customHeight="1">
      <c r="A42" s="81">
        <v>32.0</v>
      </c>
      <c r="B42" s="91">
        <f t="shared" ref="B42:C42" si="5">SUM(B25:B39)</f>
        <v>650072</v>
      </c>
      <c r="C42" s="91">
        <f t="shared" si="5"/>
        <v>431991</v>
      </c>
      <c r="D42" s="104">
        <f>SUM(D25:D41)</f>
        <v>427000</v>
      </c>
      <c r="E42" s="159">
        <v>32.0</v>
      </c>
      <c r="F42" s="83" t="s">
        <v>67</v>
      </c>
      <c r="G42" s="69"/>
      <c r="H42" s="70"/>
      <c r="I42" s="84">
        <f t="shared" ref="I42:K42" si="6">SUM(I25:I41)</f>
        <v>526000</v>
      </c>
      <c r="J42" s="84">
        <f t="shared" si="6"/>
        <v>521000</v>
      </c>
      <c r="K42" s="104">
        <f t="shared" si="6"/>
        <v>0</v>
      </c>
      <c r="L42" s="159">
        <v>32.0</v>
      </c>
      <c r="M42" s="4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9.5" customHeight="1">
      <c r="A43" s="165" t="s">
        <v>128</v>
      </c>
      <c r="B43" s="166"/>
      <c r="C43" s="166"/>
      <c r="D43" s="91"/>
      <c r="E43" s="81"/>
      <c r="F43" s="167"/>
      <c r="G43" s="13"/>
      <c r="H43" s="19"/>
      <c r="I43" s="91"/>
      <c r="J43" s="91"/>
      <c r="K43" s="91"/>
      <c r="L43" s="81"/>
      <c r="M43" s="48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4">
    <mergeCell ref="A4:D4"/>
    <mergeCell ref="A5:D5"/>
    <mergeCell ref="J5:K5"/>
    <mergeCell ref="J6:K6"/>
    <mergeCell ref="L7:L10"/>
    <mergeCell ref="I8:I10"/>
    <mergeCell ref="J8:J10"/>
    <mergeCell ref="K8:K10"/>
    <mergeCell ref="A1:B1"/>
    <mergeCell ref="A2:B2"/>
    <mergeCell ref="E2:H2"/>
    <mergeCell ref="E3:H3"/>
    <mergeCell ref="E4:H5"/>
    <mergeCell ref="M4:M7"/>
    <mergeCell ref="E6:H6"/>
    <mergeCell ref="I7:K7"/>
    <mergeCell ref="B9:B10"/>
    <mergeCell ref="C9:C10"/>
    <mergeCell ref="A3:D3"/>
    <mergeCell ref="A6:D6"/>
    <mergeCell ref="A7:A10"/>
    <mergeCell ref="B7:D7"/>
    <mergeCell ref="E7:H10"/>
    <mergeCell ref="B8:C8"/>
    <mergeCell ref="D8:D10"/>
    <mergeCell ref="F11:H11"/>
    <mergeCell ref="F12:H12"/>
    <mergeCell ref="F13:H13"/>
    <mergeCell ref="F14:H14"/>
    <mergeCell ref="F15:H15"/>
    <mergeCell ref="F16:H16"/>
    <mergeCell ref="F17:H17"/>
    <mergeCell ref="F39:H39"/>
    <mergeCell ref="F40:H40"/>
    <mergeCell ref="F41:H41"/>
    <mergeCell ref="F42:H42"/>
    <mergeCell ref="F43:H43"/>
    <mergeCell ref="F18:H18"/>
    <mergeCell ref="F19:H19"/>
    <mergeCell ref="F20:H20"/>
    <mergeCell ref="F21:H21"/>
    <mergeCell ref="F22:H22"/>
    <mergeCell ref="F23:H23"/>
    <mergeCell ref="F24:H24"/>
  </mergeCells>
  <printOptions/>
  <pageMargins bottom="0.25" footer="0.0" header="0.0" left="0.24" right="0.21" top="0.26"/>
  <pageSetup scale="91" orientation="landscape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2025-04-01T16:50:03Z</dcterms:created>
</cp:coreProperties>
</file>